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n\Downloads\"/>
    </mc:Choice>
  </mc:AlternateContent>
  <xr:revisionPtr revIDLastSave="0" documentId="13_ncr:1_{5351E802-9EB7-4DF8-A2AD-C87110236912}" xr6:coauthVersionLast="47" xr6:coauthVersionMax="47" xr10:uidLastSave="{00000000-0000-0000-0000-000000000000}"/>
  <workbookProtection workbookAlgorithmName="SHA-512" workbookHashValue="Xql6N9HRc0v3A0NWpGFEBPKaO4HNMRrJehpLSUVdtcWstwK1Mt0ea00SYv0Q65gwTaR/CbBI7rLZS4fQTkknaQ==" workbookSaltValue="mNMojV9Vf35MBChoDmNnNw==" workbookSpinCount="100000" lockStructure="1"/>
  <bookViews>
    <workbookView xWindow="-28920" yWindow="-120" windowWidth="29040" windowHeight="15840" tabRatio="861" xr2:uid="{43E679AF-F572-45CF-A46B-A38B6679C7B6}"/>
  </bookViews>
  <sheets>
    <sheet name="Run1" sheetId="3" r:id="rId1"/>
    <sheet name="CalcRun1" sheetId="4" state="hidden" r:id="rId2"/>
    <sheet name="Run2" sheetId="133" r:id="rId3"/>
    <sheet name="CalcRun2" sheetId="132" state="hidden" r:id="rId4"/>
    <sheet name="Run3" sheetId="135" r:id="rId5"/>
    <sheet name="CalcRun3" sheetId="136" state="hidden" r:id="rId6"/>
    <sheet name="Run4" sheetId="137" r:id="rId7"/>
    <sheet name="CalcRun4" sheetId="138" state="hidden" r:id="rId8"/>
    <sheet name="Run5" sheetId="139" r:id="rId9"/>
    <sheet name="CalcRun5" sheetId="140" state="hidden" r:id="rId10"/>
    <sheet name="Run6" sheetId="141" r:id="rId11"/>
    <sheet name="CalcRun6" sheetId="142" state="hidden" r:id="rId12"/>
    <sheet name="Run7" sheetId="143" r:id="rId13"/>
    <sheet name="CalcRun7" sheetId="150" state="hidden" r:id="rId14"/>
    <sheet name="Run8" sheetId="145" r:id="rId15"/>
    <sheet name="CalcRun8" sheetId="144" state="hidden" r:id="rId16"/>
    <sheet name="Run9" sheetId="146" r:id="rId17"/>
    <sheet name="CalcRun9" sheetId="149" state="hidden" r:id="rId18"/>
    <sheet name="Run10" sheetId="148" r:id="rId19"/>
    <sheet name="CalcRun10" sheetId="147" state="hidden" r:id="rId20"/>
    <sheet name="Run11" sheetId="151" r:id="rId21"/>
    <sheet name="CalcRun11" sheetId="152" state="hidden" r:id="rId22"/>
    <sheet name="Run12" sheetId="153" r:id="rId23"/>
    <sheet name="CalcRun12" sheetId="154" state="hidden" r:id="rId24"/>
    <sheet name="Run13" sheetId="155" r:id="rId25"/>
    <sheet name="CalcRun13" sheetId="156" state="hidden" r:id="rId26"/>
    <sheet name="Run14" sheetId="157" r:id="rId27"/>
    <sheet name="CalcRun14" sheetId="158" state="hidden" r:id="rId28"/>
    <sheet name="Run15" sheetId="159" r:id="rId29"/>
    <sheet name="CalcRun15" sheetId="160" state="hidden" r:id="rId30"/>
    <sheet name="Run16" sheetId="161" r:id="rId31"/>
    <sheet name="CalcRun16" sheetId="162" state="hidden" r:id="rId32"/>
    <sheet name="Run17" sheetId="163" r:id="rId33"/>
    <sheet name="CalcRun17" sheetId="164" state="hidden" r:id="rId34"/>
    <sheet name="Run18" sheetId="165" r:id="rId35"/>
    <sheet name="CalcRun18" sheetId="166" state="hidden" r:id="rId36"/>
    <sheet name="Run19" sheetId="167" r:id="rId37"/>
    <sheet name="CalcRun19" sheetId="168" state="hidden" r:id="rId38"/>
    <sheet name="Run20" sheetId="169" r:id="rId39"/>
    <sheet name="CalcRun20" sheetId="170" state="hidden" r:id="rId40"/>
    <sheet name="Run21" sheetId="171" r:id="rId41"/>
    <sheet name="CalcRun21" sheetId="172" state="hidden" r:id="rId42"/>
    <sheet name="Run22" sheetId="173" r:id="rId43"/>
    <sheet name="CalcRun22" sheetId="174" state="hidden" r:id="rId44"/>
    <sheet name="Run23" sheetId="175" r:id="rId45"/>
    <sheet name="CalcRun23" sheetId="176" state="hidden" r:id="rId46"/>
    <sheet name="Run24" sheetId="177" r:id="rId47"/>
    <sheet name="CalcRun24" sheetId="178" state="hidden" r:id="rId48"/>
    <sheet name="Run25" sheetId="179" r:id="rId49"/>
    <sheet name="CalcRun25" sheetId="180" state="hidden" r:id="rId50"/>
    <sheet name="Run26" sheetId="181" r:id="rId51"/>
    <sheet name="CalcRun26" sheetId="182" state="hidden" r:id="rId52"/>
    <sheet name="Run27" sheetId="183" r:id="rId53"/>
    <sheet name="CalcRun27" sheetId="184" state="hidden" r:id="rId54"/>
    <sheet name="Run28" sheetId="185" r:id="rId55"/>
    <sheet name="CalcRun28" sheetId="186" state="hidden" r:id="rId56"/>
    <sheet name="Run29" sheetId="187" r:id="rId57"/>
    <sheet name="CalcRun29" sheetId="188" state="hidden" r:id="rId58"/>
    <sheet name="Run30" sheetId="189" r:id="rId59"/>
    <sheet name="CalcRun30" sheetId="190" state="hidden" r:id="rId60"/>
    <sheet name="SectionLookUp" sheetId="70" state="hidden" r:id="rId61"/>
    <sheet name="Log" sheetId="5" state="hidden" r:id="rId62"/>
  </sheets>
  <definedNames>
    <definedName name="_xlnm.Print_Area" localSheetId="0">'Run1'!$A$2:$BJ$31,'Run1'!$C$32:$BJ$50</definedName>
    <definedName name="_xlnm.Print_Area" localSheetId="18">'Run10'!$A$2:$BJ$31,'Run10'!$C$32:$BJ$50</definedName>
    <definedName name="_xlnm.Print_Area" localSheetId="20">'Run11'!$A$2:$BJ$31,'Run11'!$C$32:$BJ$50</definedName>
    <definedName name="_xlnm.Print_Area" localSheetId="22">'Run12'!$A$2:$BJ$31,'Run12'!$C$32:$BJ$50</definedName>
    <definedName name="_xlnm.Print_Area" localSheetId="24">'Run13'!$A$2:$BJ$31,'Run13'!$C$32:$BJ$50</definedName>
    <definedName name="_xlnm.Print_Area" localSheetId="26">'Run14'!$A$2:$BJ$31,'Run14'!$C$32:$BJ$50</definedName>
    <definedName name="_xlnm.Print_Area" localSheetId="28">'Run15'!$A$2:$BJ$31,'Run15'!$C$32:$BJ$50</definedName>
    <definedName name="_xlnm.Print_Area" localSheetId="30">'Run16'!$A$2:$BJ$31,'Run16'!$C$32:$BJ$50</definedName>
    <definedName name="_xlnm.Print_Area" localSheetId="32">'Run17'!$A$2:$BJ$31,'Run17'!$C$32:$BJ$50</definedName>
    <definedName name="_xlnm.Print_Area" localSheetId="34">'Run18'!$A$2:$BJ$31,'Run18'!$C$32:$BJ$50</definedName>
    <definedName name="_xlnm.Print_Area" localSheetId="36">'Run19'!$A$2:$BJ$31,'Run19'!$C$32:$BJ$50</definedName>
    <definedName name="_xlnm.Print_Area" localSheetId="2">'Run2'!$A$2:$BJ$31,'Run2'!$C$32:$BJ$50</definedName>
    <definedName name="_xlnm.Print_Area" localSheetId="38">'Run20'!$A$2:$BJ$31,'Run20'!$C$32:$BJ$50</definedName>
    <definedName name="_xlnm.Print_Area" localSheetId="40">'Run21'!$A$2:$BJ$31,'Run21'!$C$32:$BJ$50</definedName>
    <definedName name="_xlnm.Print_Area" localSheetId="42">'Run22'!$A$2:$BJ$31,'Run22'!$C$32:$BJ$50</definedName>
    <definedName name="_xlnm.Print_Area" localSheetId="44">'Run23'!$A$2:$BJ$31,'Run23'!$C$32:$BJ$50</definedName>
    <definedName name="_xlnm.Print_Area" localSheetId="46">'Run24'!$A$2:$BJ$31,'Run24'!$C$32:$BJ$50</definedName>
    <definedName name="_xlnm.Print_Area" localSheetId="48">'Run25'!$A$2:$BJ$31,'Run25'!$C$32:$BJ$50</definedName>
    <definedName name="_xlnm.Print_Area" localSheetId="50">'Run26'!$A$2:$BJ$31,'Run26'!$C$32:$BJ$50</definedName>
    <definedName name="_xlnm.Print_Area" localSheetId="52">'Run27'!$A$2:$BJ$31,'Run27'!$C$32:$BJ$50</definedName>
    <definedName name="_xlnm.Print_Area" localSheetId="54">'Run28'!$A$2:$BJ$31,'Run28'!$C$32:$BJ$50</definedName>
    <definedName name="_xlnm.Print_Area" localSheetId="56">'Run29'!$A$2:$BJ$31,'Run29'!$C$32:$BJ$50</definedName>
    <definedName name="_xlnm.Print_Area" localSheetId="4">'Run3'!$A$2:$BJ$31,'Run3'!$C$32:$BJ$50</definedName>
    <definedName name="_xlnm.Print_Area" localSheetId="58">'Run30'!$A$2:$BJ$31,'Run30'!$C$32:$BJ$50</definedName>
    <definedName name="_xlnm.Print_Area" localSheetId="6">'Run4'!$A$2:$BJ$31,'Run4'!$C$32:$BJ$50</definedName>
    <definedName name="_xlnm.Print_Area" localSheetId="8">'Run5'!$A$2:$BJ$31,'Run5'!$C$32:$BJ$50</definedName>
    <definedName name="_xlnm.Print_Area" localSheetId="10">'Run6'!$A$2:$BJ$31,'Run6'!$C$32:$BJ$50</definedName>
    <definedName name="_xlnm.Print_Area" localSheetId="12">'Run7'!$A$2:$BJ$31,'Run7'!$C$32:$BJ$50</definedName>
    <definedName name="_xlnm.Print_Area" localSheetId="14">'Run8'!$A$2:$BJ$31,'Run8'!$C$32:$BJ$50</definedName>
    <definedName name="_xlnm.Print_Area" localSheetId="16">'Run9'!$A$2:$BJ$31,'Run9'!$C$32:$BJ$50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37" i="146" l="1"/>
  <c r="BB37" i="146"/>
  <c r="AV37" i="146"/>
  <c r="AP37" i="146"/>
  <c r="AJ37" i="146"/>
  <c r="AD37" i="146"/>
  <c r="X37" i="146"/>
  <c r="R37" i="146"/>
  <c r="L37" i="146"/>
  <c r="F37" i="146"/>
  <c r="BH36" i="146"/>
  <c r="BF36" i="146"/>
  <c r="BB36" i="146"/>
  <c r="AZ36" i="146"/>
  <c r="AV36" i="146"/>
  <c r="AT36" i="146"/>
  <c r="AP36" i="146"/>
  <c r="AN36" i="146"/>
  <c r="AJ36" i="146"/>
  <c r="AH36" i="146"/>
  <c r="AD36" i="146"/>
  <c r="AB36" i="146"/>
  <c r="X36" i="146"/>
  <c r="V36" i="146"/>
  <c r="R36" i="146"/>
  <c r="P36" i="146"/>
  <c r="L36" i="146"/>
  <c r="J36" i="146"/>
  <c r="F36" i="146"/>
  <c r="D36" i="146"/>
  <c r="BH19" i="146"/>
  <c r="BB19" i="146"/>
  <c r="AV19" i="146"/>
  <c r="AP19" i="146"/>
  <c r="AJ19" i="146"/>
  <c r="AD19" i="146"/>
  <c r="X19" i="146"/>
  <c r="R19" i="146"/>
  <c r="L19" i="146"/>
  <c r="BH18" i="146"/>
  <c r="BF18" i="146"/>
  <c r="BB18" i="146"/>
  <c r="AZ18" i="146"/>
  <c r="AV18" i="146"/>
  <c r="AT18" i="146"/>
  <c r="AP18" i="146"/>
  <c r="AN18" i="146"/>
  <c r="AJ18" i="146"/>
  <c r="AH18" i="146"/>
  <c r="AD18" i="146"/>
  <c r="AB18" i="146"/>
  <c r="X18" i="146"/>
  <c r="V18" i="146"/>
  <c r="R18" i="146"/>
  <c r="P18" i="146"/>
  <c r="L18" i="146"/>
  <c r="J18" i="146"/>
  <c r="BH37" i="143"/>
  <c r="BB37" i="143"/>
  <c r="AV37" i="143"/>
  <c r="AP37" i="143"/>
  <c r="AJ37" i="143"/>
  <c r="AD37" i="143"/>
  <c r="X37" i="143"/>
  <c r="R37" i="143"/>
  <c r="L37" i="143"/>
  <c r="F37" i="143"/>
  <c r="BH36" i="143"/>
  <c r="BF36" i="143"/>
  <c r="BB36" i="143"/>
  <c r="AZ36" i="143"/>
  <c r="AV36" i="143"/>
  <c r="AT36" i="143"/>
  <c r="AP36" i="143"/>
  <c r="AN36" i="143"/>
  <c r="AJ36" i="143"/>
  <c r="AH36" i="143"/>
  <c r="AD36" i="143"/>
  <c r="AB36" i="143"/>
  <c r="X36" i="143"/>
  <c r="V36" i="143"/>
  <c r="R36" i="143"/>
  <c r="P36" i="143"/>
  <c r="L36" i="143"/>
  <c r="J36" i="143"/>
  <c r="F36" i="143"/>
  <c r="D36" i="143"/>
  <c r="BH19" i="143"/>
  <c r="BB19" i="143"/>
  <c r="AV19" i="143"/>
  <c r="AP19" i="143"/>
  <c r="AJ19" i="143"/>
  <c r="AD19" i="143"/>
  <c r="X19" i="143"/>
  <c r="R19" i="143"/>
  <c r="L19" i="143"/>
  <c r="BH18" i="143"/>
  <c r="BF18" i="143"/>
  <c r="BB18" i="143"/>
  <c r="AZ18" i="143"/>
  <c r="AV18" i="143"/>
  <c r="AT18" i="143"/>
  <c r="AP18" i="143"/>
  <c r="AN18" i="143"/>
  <c r="AJ18" i="143"/>
  <c r="AH18" i="143"/>
  <c r="AD18" i="143"/>
  <c r="AB18" i="143"/>
  <c r="X18" i="143"/>
  <c r="V18" i="143"/>
  <c r="R18" i="143"/>
  <c r="P18" i="143"/>
  <c r="L18" i="143"/>
  <c r="J18" i="143"/>
  <c r="Q5" i="3" a="1"/>
  <c r="Q5" i="3" s="1"/>
  <c r="C28" i="190"/>
  <c r="B28" i="190"/>
  <c r="C27" i="190"/>
  <c r="B27" i="190"/>
  <c r="C26" i="190"/>
  <c r="B26" i="190"/>
  <c r="C25" i="190"/>
  <c r="B25" i="190"/>
  <c r="D25" i="190" s="1"/>
  <c r="C24" i="190"/>
  <c r="B24" i="190"/>
  <c r="C23" i="190"/>
  <c r="B23" i="190"/>
  <c r="C22" i="190"/>
  <c r="B22" i="190"/>
  <c r="C21" i="190"/>
  <c r="B21" i="190"/>
  <c r="D21" i="190" s="1"/>
  <c r="L21" i="190" s="1"/>
  <c r="C20" i="190"/>
  <c r="B20" i="190"/>
  <c r="C19" i="190"/>
  <c r="B19" i="190"/>
  <c r="C18" i="190"/>
  <c r="B18" i="190"/>
  <c r="C17" i="190"/>
  <c r="B17" i="190"/>
  <c r="D17" i="190" s="1"/>
  <c r="C16" i="190"/>
  <c r="B16" i="190"/>
  <c r="C15" i="190"/>
  <c r="B15" i="190"/>
  <c r="C14" i="190"/>
  <c r="B14" i="190"/>
  <c r="C13" i="190"/>
  <c r="B13" i="190"/>
  <c r="D13" i="190" s="1"/>
  <c r="L13" i="190" s="1"/>
  <c r="C12" i="190"/>
  <c r="B12" i="190"/>
  <c r="C11" i="190"/>
  <c r="B11" i="190"/>
  <c r="C10" i="190"/>
  <c r="B10" i="190"/>
  <c r="C9" i="190"/>
  <c r="B9" i="190"/>
  <c r="D9" i="190" s="1"/>
  <c r="D28" i="190"/>
  <c r="D27" i="190"/>
  <c r="D26" i="190"/>
  <c r="D24" i="190"/>
  <c r="D23" i="190"/>
  <c r="F23" i="190" s="1"/>
  <c r="G23" i="190" s="1"/>
  <c r="D22" i="190"/>
  <c r="D20" i="190"/>
  <c r="D19" i="190"/>
  <c r="D18" i="190"/>
  <c r="D16" i="190"/>
  <c r="D15" i="190"/>
  <c r="F15" i="190" s="1"/>
  <c r="G15" i="190" s="1"/>
  <c r="D14" i="190"/>
  <c r="D12" i="190"/>
  <c r="D11" i="190"/>
  <c r="D10" i="190"/>
  <c r="Q5" i="189" a="1"/>
  <c r="Q5" i="189" s="1"/>
  <c r="Q4" i="189" a="1"/>
  <c r="Q4" i="189" s="1"/>
  <c r="BH37" i="187"/>
  <c r="BB37" i="187"/>
  <c r="AV37" i="187"/>
  <c r="AP37" i="187"/>
  <c r="AJ37" i="187"/>
  <c r="AD37" i="187"/>
  <c r="X37" i="187"/>
  <c r="R37" i="187"/>
  <c r="L37" i="187"/>
  <c r="F37" i="187"/>
  <c r="BH36" i="187"/>
  <c r="BF36" i="187"/>
  <c r="BB36" i="187"/>
  <c r="AZ36" i="187"/>
  <c r="AV36" i="187"/>
  <c r="AT36" i="187"/>
  <c r="AP36" i="187"/>
  <c r="AN36" i="187"/>
  <c r="AJ36" i="187"/>
  <c r="AH36" i="187"/>
  <c r="AD36" i="187"/>
  <c r="AB36" i="187"/>
  <c r="X36" i="187"/>
  <c r="V36" i="187"/>
  <c r="R36" i="187"/>
  <c r="P36" i="187"/>
  <c r="L36" i="187"/>
  <c r="J36" i="187"/>
  <c r="F36" i="187"/>
  <c r="D36" i="187"/>
  <c r="BH19" i="187"/>
  <c r="BB19" i="187"/>
  <c r="AV19" i="187"/>
  <c r="AP19" i="187"/>
  <c r="AJ19" i="187"/>
  <c r="AD19" i="187"/>
  <c r="X19" i="187"/>
  <c r="R19" i="187"/>
  <c r="L19" i="187"/>
  <c r="F19" i="187"/>
  <c r="O5" i="187" s="1"/>
  <c r="BH18" i="187"/>
  <c r="BF18" i="187"/>
  <c r="BB18" i="187"/>
  <c r="AZ18" i="187"/>
  <c r="AV18" i="187"/>
  <c r="AT18" i="187"/>
  <c r="AP18" i="187"/>
  <c r="AN18" i="187"/>
  <c r="AJ18" i="187"/>
  <c r="AH18" i="187"/>
  <c r="AD18" i="187"/>
  <c r="AB18" i="187"/>
  <c r="X18" i="187"/>
  <c r="V18" i="187"/>
  <c r="R18" i="187"/>
  <c r="P18" i="187"/>
  <c r="L18" i="187"/>
  <c r="J18" i="187"/>
  <c r="F18" i="187"/>
  <c r="D18" i="187"/>
  <c r="C28" i="188"/>
  <c r="B28" i="188"/>
  <c r="C27" i="188"/>
  <c r="B27" i="188"/>
  <c r="C26" i="188"/>
  <c r="B26" i="188"/>
  <c r="C25" i="188"/>
  <c r="B25" i="188"/>
  <c r="D25" i="188" s="1"/>
  <c r="C24" i="188"/>
  <c r="B24" i="188"/>
  <c r="C23" i="188"/>
  <c r="D23" i="188" s="1"/>
  <c r="B23" i="188"/>
  <c r="C22" i="188"/>
  <c r="D22" i="188" s="1"/>
  <c r="F22" i="188" s="1"/>
  <c r="G22" i="188" s="1"/>
  <c r="B22" i="188"/>
  <c r="C21" i="188"/>
  <c r="B21" i="188"/>
  <c r="D21" i="188" s="1"/>
  <c r="L21" i="188" s="1"/>
  <c r="M21" i="188" s="1"/>
  <c r="C20" i="188"/>
  <c r="B20" i="188"/>
  <c r="C19" i="188"/>
  <c r="B19" i="188"/>
  <c r="C18" i="188"/>
  <c r="B18" i="188"/>
  <c r="C17" i="188"/>
  <c r="B17" i="188"/>
  <c r="D17" i="188" s="1"/>
  <c r="C16" i="188"/>
  <c r="B16" i="188"/>
  <c r="C15" i="188"/>
  <c r="D15" i="188" s="1"/>
  <c r="B15" i="188"/>
  <c r="C14" i="188"/>
  <c r="D14" i="188" s="1"/>
  <c r="F14" i="188" s="1"/>
  <c r="G14" i="188" s="1"/>
  <c r="B14" i="188"/>
  <c r="C13" i="188"/>
  <c r="B13" i="188"/>
  <c r="D13" i="188" s="1"/>
  <c r="L13" i="188" s="1"/>
  <c r="M13" i="188" s="1"/>
  <c r="C12" i="188"/>
  <c r="B12" i="188"/>
  <c r="C11" i="188"/>
  <c r="B11" i="188"/>
  <c r="C10" i="188"/>
  <c r="B10" i="188"/>
  <c r="C9" i="188"/>
  <c r="B9" i="188"/>
  <c r="D9" i="188" s="1"/>
  <c r="D28" i="188"/>
  <c r="D27" i="188"/>
  <c r="D26" i="188"/>
  <c r="D24" i="188"/>
  <c r="D20" i="188"/>
  <c r="D19" i="188"/>
  <c r="D18" i="188"/>
  <c r="D16" i="188"/>
  <c r="D12" i="188"/>
  <c r="D11" i="188"/>
  <c r="D10" i="188"/>
  <c r="Q5" i="187" a="1"/>
  <c r="Q5" i="187" s="1"/>
  <c r="N3" i="187" s="1"/>
  <c r="Q4" i="187" a="1"/>
  <c r="Q4" i="187" s="1"/>
  <c r="C28" i="186"/>
  <c r="B28" i="186"/>
  <c r="C27" i="186"/>
  <c r="B27" i="186"/>
  <c r="C26" i="186"/>
  <c r="B26" i="186"/>
  <c r="C25" i="186"/>
  <c r="B25" i="186"/>
  <c r="D25" i="186" s="1"/>
  <c r="C24" i="186"/>
  <c r="B24" i="186"/>
  <c r="C23" i="186"/>
  <c r="B23" i="186"/>
  <c r="C22" i="186"/>
  <c r="B22" i="186"/>
  <c r="C21" i="186"/>
  <c r="B21" i="186"/>
  <c r="D21" i="186" s="1"/>
  <c r="L21" i="186" s="1"/>
  <c r="C20" i="186"/>
  <c r="B20" i="186"/>
  <c r="C19" i="186"/>
  <c r="B19" i="186"/>
  <c r="C18" i="186"/>
  <c r="B18" i="186"/>
  <c r="C17" i="186"/>
  <c r="B17" i="186"/>
  <c r="D17" i="186" s="1"/>
  <c r="C16" i="186"/>
  <c r="B16" i="186"/>
  <c r="C15" i="186"/>
  <c r="B15" i="186"/>
  <c r="C14" i="186"/>
  <c r="B14" i="186"/>
  <c r="C13" i="186"/>
  <c r="B13" i="186"/>
  <c r="D13" i="186" s="1"/>
  <c r="L13" i="186" s="1"/>
  <c r="C12" i="186"/>
  <c r="B12" i="186"/>
  <c r="C11" i="186"/>
  <c r="B11" i="186"/>
  <c r="C10" i="186"/>
  <c r="B10" i="186"/>
  <c r="C9" i="186"/>
  <c r="B9" i="186"/>
  <c r="D9" i="186" s="1"/>
  <c r="D28" i="186"/>
  <c r="D27" i="186"/>
  <c r="D26" i="186"/>
  <c r="D24" i="186"/>
  <c r="D23" i="186"/>
  <c r="D22" i="186"/>
  <c r="F22" i="186" s="1"/>
  <c r="G22" i="186" s="1"/>
  <c r="D20" i="186"/>
  <c r="D19" i="186"/>
  <c r="D18" i="186"/>
  <c r="D16" i="186"/>
  <c r="D15" i="186"/>
  <c r="D14" i="186"/>
  <c r="F14" i="186" s="1"/>
  <c r="G14" i="186" s="1"/>
  <c r="D12" i="186"/>
  <c r="D11" i="186"/>
  <c r="D10" i="186"/>
  <c r="Q5" i="185" a="1"/>
  <c r="Q5" i="185" s="1"/>
  <c r="Q4" i="185" a="1"/>
  <c r="Q4" i="185" s="1"/>
  <c r="BH37" i="183"/>
  <c r="BB37" i="183"/>
  <c r="AV37" i="183"/>
  <c r="AP37" i="183"/>
  <c r="AJ37" i="183"/>
  <c r="AD37" i="183"/>
  <c r="X37" i="183"/>
  <c r="R37" i="183"/>
  <c r="L37" i="183"/>
  <c r="F37" i="183"/>
  <c r="BH36" i="183"/>
  <c r="BF36" i="183"/>
  <c r="BB36" i="183"/>
  <c r="AZ36" i="183"/>
  <c r="AV36" i="183"/>
  <c r="AT36" i="183"/>
  <c r="AP36" i="183"/>
  <c r="AN36" i="183"/>
  <c r="AJ36" i="183"/>
  <c r="AH36" i="183"/>
  <c r="AD36" i="183"/>
  <c r="AB36" i="183"/>
  <c r="X36" i="183"/>
  <c r="V36" i="183"/>
  <c r="R36" i="183"/>
  <c r="P36" i="183"/>
  <c r="L36" i="183"/>
  <c r="J36" i="183"/>
  <c r="F36" i="183"/>
  <c r="D36" i="183"/>
  <c r="BH19" i="183"/>
  <c r="BB19" i="183"/>
  <c r="AV19" i="183"/>
  <c r="AP19" i="183"/>
  <c r="AJ19" i="183"/>
  <c r="AD19" i="183"/>
  <c r="X19" i="183"/>
  <c r="R19" i="183"/>
  <c r="L19" i="183"/>
  <c r="F19" i="183"/>
  <c r="O5" i="183" s="1"/>
  <c r="BH18" i="183"/>
  <c r="BF18" i="183"/>
  <c r="BB18" i="183"/>
  <c r="AZ18" i="183"/>
  <c r="AV18" i="183"/>
  <c r="AT18" i="183"/>
  <c r="AP18" i="183"/>
  <c r="AN18" i="183"/>
  <c r="AJ18" i="183"/>
  <c r="AH18" i="183"/>
  <c r="AD18" i="183"/>
  <c r="AB18" i="183"/>
  <c r="X18" i="183"/>
  <c r="V18" i="183"/>
  <c r="R18" i="183"/>
  <c r="P18" i="183"/>
  <c r="L18" i="183"/>
  <c r="J18" i="183"/>
  <c r="F18" i="183"/>
  <c r="D18" i="183"/>
  <c r="C28" i="184"/>
  <c r="B28" i="184"/>
  <c r="D28" i="184" s="1"/>
  <c r="C27" i="184"/>
  <c r="B27" i="184"/>
  <c r="C26" i="184"/>
  <c r="B26" i="184"/>
  <c r="C25" i="184"/>
  <c r="B25" i="184"/>
  <c r="D25" i="184" s="1"/>
  <c r="C24" i="184"/>
  <c r="B24" i="184"/>
  <c r="D24" i="184" s="1"/>
  <c r="C23" i="184"/>
  <c r="D23" i="184" s="1"/>
  <c r="B23" i="184"/>
  <c r="C22" i="184"/>
  <c r="D22" i="184" s="1"/>
  <c r="B22" i="184"/>
  <c r="C21" i="184"/>
  <c r="B21" i="184"/>
  <c r="C20" i="184"/>
  <c r="B20" i="184"/>
  <c r="D20" i="184" s="1"/>
  <c r="C19" i="184"/>
  <c r="B19" i="184"/>
  <c r="C18" i="184"/>
  <c r="B18" i="184"/>
  <c r="C17" i="184"/>
  <c r="B17" i="184"/>
  <c r="D17" i="184" s="1"/>
  <c r="C16" i="184"/>
  <c r="B16" i="184"/>
  <c r="D16" i="184" s="1"/>
  <c r="C15" i="184"/>
  <c r="D15" i="184" s="1"/>
  <c r="B15" i="184"/>
  <c r="C14" i="184"/>
  <c r="D14" i="184" s="1"/>
  <c r="F14" i="184" s="1"/>
  <c r="G14" i="184" s="1"/>
  <c r="B14" i="184"/>
  <c r="C13" i="184"/>
  <c r="B13" i="184"/>
  <c r="C12" i="184"/>
  <c r="B12" i="184"/>
  <c r="D12" i="184" s="1"/>
  <c r="C11" i="184"/>
  <c r="B11" i="184"/>
  <c r="C10" i="184"/>
  <c r="B10" i="184"/>
  <c r="C9" i="184"/>
  <c r="B9" i="184"/>
  <c r="D9" i="184" s="1"/>
  <c r="D27" i="184"/>
  <c r="D26" i="184"/>
  <c r="D21" i="184"/>
  <c r="L21" i="184" s="1"/>
  <c r="M21" i="184" s="1"/>
  <c r="D19" i="184"/>
  <c r="D18" i="184"/>
  <c r="D13" i="184"/>
  <c r="L13" i="184" s="1"/>
  <c r="M13" i="184" s="1"/>
  <c r="D11" i="184"/>
  <c r="D10" i="184"/>
  <c r="Q5" i="183" a="1"/>
  <c r="Q5" i="183" s="1"/>
  <c r="N3" i="183" s="1"/>
  <c r="Q4" i="183" a="1"/>
  <c r="Q4" i="183" s="1"/>
  <c r="C28" i="182"/>
  <c r="B28" i="182"/>
  <c r="C27" i="182"/>
  <c r="B27" i="182"/>
  <c r="C26" i="182"/>
  <c r="B26" i="182"/>
  <c r="D26" i="182" s="1"/>
  <c r="C25" i="182"/>
  <c r="B25" i="182"/>
  <c r="C24" i="182"/>
  <c r="B24" i="182"/>
  <c r="C23" i="182"/>
  <c r="B23" i="182"/>
  <c r="C22" i="182"/>
  <c r="B22" i="182"/>
  <c r="D22" i="182" s="1"/>
  <c r="C21" i="182"/>
  <c r="B21" i="182"/>
  <c r="C20" i="182"/>
  <c r="B20" i="182"/>
  <c r="C19" i="182"/>
  <c r="B19" i="182"/>
  <c r="C18" i="182"/>
  <c r="B18" i="182"/>
  <c r="D18" i="182" s="1"/>
  <c r="C17" i="182"/>
  <c r="B17" i="182"/>
  <c r="C16" i="182"/>
  <c r="B16" i="182"/>
  <c r="C15" i="182"/>
  <c r="B15" i="182"/>
  <c r="C14" i="182"/>
  <c r="B14" i="182"/>
  <c r="D14" i="182" s="1"/>
  <c r="C13" i="182"/>
  <c r="B13" i="182"/>
  <c r="C12" i="182"/>
  <c r="B12" i="182"/>
  <c r="C11" i="182"/>
  <c r="B11" i="182"/>
  <c r="C10" i="182"/>
  <c r="B10" i="182"/>
  <c r="D10" i="182" s="1"/>
  <c r="C9" i="182"/>
  <c r="B9" i="182"/>
  <c r="D28" i="182"/>
  <c r="D27" i="182"/>
  <c r="D25" i="182"/>
  <c r="D24" i="182"/>
  <c r="D23" i="182"/>
  <c r="D21" i="182"/>
  <c r="L21" i="182" s="1"/>
  <c r="M21" i="182" s="1"/>
  <c r="D20" i="182"/>
  <c r="D19" i="182"/>
  <c r="D17" i="182"/>
  <c r="D16" i="182"/>
  <c r="D15" i="182"/>
  <c r="D13" i="182"/>
  <c r="L13" i="182" s="1"/>
  <c r="M13" i="182" s="1"/>
  <c r="D12" i="182"/>
  <c r="D11" i="182"/>
  <c r="D9" i="182"/>
  <c r="Q5" i="181" a="1"/>
  <c r="Q5" i="181" s="1"/>
  <c r="Q4" i="181" a="1"/>
  <c r="Q4" i="181" s="1"/>
  <c r="C28" i="180"/>
  <c r="B28" i="180"/>
  <c r="C27" i="180"/>
  <c r="B27" i="180"/>
  <c r="C26" i="180"/>
  <c r="B26" i="180"/>
  <c r="D26" i="180" s="1"/>
  <c r="C25" i="180"/>
  <c r="B25" i="180"/>
  <c r="D25" i="180" s="1"/>
  <c r="C24" i="180"/>
  <c r="B24" i="180"/>
  <c r="C23" i="180"/>
  <c r="B23" i="180"/>
  <c r="C22" i="180"/>
  <c r="B22" i="180"/>
  <c r="C21" i="180"/>
  <c r="B21" i="180"/>
  <c r="D21" i="180" s="1"/>
  <c r="L21" i="180" s="1"/>
  <c r="C20" i="180"/>
  <c r="B20" i="180"/>
  <c r="C19" i="180"/>
  <c r="B19" i="180"/>
  <c r="C18" i="180"/>
  <c r="B18" i="180"/>
  <c r="D18" i="180" s="1"/>
  <c r="C17" i="180"/>
  <c r="B17" i="180"/>
  <c r="D17" i="180" s="1"/>
  <c r="C16" i="180"/>
  <c r="B16" i="180"/>
  <c r="C15" i="180"/>
  <c r="B15" i="180"/>
  <c r="C14" i="180"/>
  <c r="B14" i="180"/>
  <c r="D14" i="180" s="1"/>
  <c r="C13" i="180"/>
  <c r="B13" i="180"/>
  <c r="C12" i="180"/>
  <c r="B12" i="180"/>
  <c r="C11" i="180"/>
  <c r="B11" i="180"/>
  <c r="C10" i="180"/>
  <c r="B10" i="180"/>
  <c r="D10" i="180" s="1"/>
  <c r="C9" i="180"/>
  <c r="B9" i="180"/>
  <c r="D9" i="180" s="1"/>
  <c r="D28" i="180"/>
  <c r="F28" i="180" s="1"/>
  <c r="G28" i="180" s="1"/>
  <c r="D27" i="180"/>
  <c r="F24" i="180"/>
  <c r="G24" i="180" s="1"/>
  <c r="D24" i="180"/>
  <c r="L24" i="180" s="1"/>
  <c r="M24" i="180" s="1"/>
  <c r="D23" i="180"/>
  <c r="D22" i="180"/>
  <c r="D20" i="180"/>
  <c r="F20" i="180" s="1"/>
  <c r="G20" i="180" s="1"/>
  <c r="D19" i="180"/>
  <c r="F16" i="180"/>
  <c r="G16" i="180" s="1"/>
  <c r="D16" i="180"/>
  <c r="L16" i="180" s="1"/>
  <c r="M16" i="180" s="1"/>
  <c r="D15" i="180"/>
  <c r="D13" i="180"/>
  <c r="L13" i="180" s="1"/>
  <c r="M13" i="180" s="1"/>
  <c r="D12" i="180"/>
  <c r="D11" i="180"/>
  <c r="Q5" i="179" a="1"/>
  <c r="Q5" i="179" s="1"/>
  <c r="Q4" i="179" a="1"/>
  <c r="Q4" i="179" s="1"/>
  <c r="BH37" i="177"/>
  <c r="BB37" i="177"/>
  <c r="AV37" i="177"/>
  <c r="AP37" i="177"/>
  <c r="AJ37" i="177"/>
  <c r="AD37" i="177"/>
  <c r="X37" i="177"/>
  <c r="R37" i="177"/>
  <c r="L37" i="177"/>
  <c r="F37" i="177"/>
  <c r="BH36" i="177"/>
  <c r="BF36" i="177"/>
  <c r="BB36" i="177"/>
  <c r="AZ36" i="177"/>
  <c r="AV36" i="177"/>
  <c r="AT36" i="177"/>
  <c r="AP36" i="177"/>
  <c r="AN36" i="177"/>
  <c r="AJ36" i="177"/>
  <c r="AH36" i="177"/>
  <c r="AD36" i="177"/>
  <c r="AB36" i="177"/>
  <c r="X36" i="177"/>
  <c r="V36" i="177"/>
  <c r="R36" i="177"/>
  <c r="P36" i="177"/>
  <c r="L36" i="177"/>
  <c r="J36" i="177"/>
  <c r="F36" i="177"/>
  <c r="D36" i="177"/>
  <c r="BH19" i="177"/>
  <c r="BB19" i="177"/>
  <c r="AV19" i="177"/>
  <c r="AP19" i="177"/>
  <c r="AJ19" i="177"/>
  <c r="AD19" i="177"/>
  <c r="X19" i="177"/>
  <c r="R19" i="177"/>
  <c r="L19" i="177"/>
  <c r="F19" i="177"/>
  <c r="P4" i="177" s="1"/>
  <c r="BH18" i="177"/>
  <c r="BF18" i="177"/>
  <c r="BB18" i="177"/>
  <c r="AZ18" i="177"/>
  <c r="AV18" i="177"/>
  <c r="AT18" i="177"/>
  <c r="AP18" i="177"/>
  <c r="AN18" i="177"/>
  <c r="AJ18" i="177"/>
  <c r="AH18" i="177"/>
  <c r="AD18" i="177"/>
  <c r="AB18" i="177"/>
  <c r="X18" i="177"/>
  <c r="V18" i="177"/>
  <c r="R18" i="177"/>
  <c r="P18" i="177"/>
  <c r="L18" i="177"/>
  <c r="J18" i="177"/>
  <c r="F18" i="177"/>
  <c r="D18" i="177"/>
  <c r="C28" i="178"/>
  <c r="B28" i="178"/>
  <c r="D28" i="178" s="1"/>
  <c r="C27" i="178"/>
  <c r="B27" i="178"/>
  <c r="C26" i="178"/>
  <c r="B26" i="178"/>
  <c r="C25" i="178"/>
  <c r="B25" i="178"/>
  <c r="D25" i="178" s="1"/>
  <c r="C24" i="178"/>
  <c r="B24" i="178"/>
  <c r="D24" i="178" s="1"/>
  <c r="C23" i="178"/>
  <c r="D23" i="178" s="1"/>
  <c r="F23" i="178" s="1"/>
  <c r="G23" i="178" s="1"/>
  <c r="B23" i="178"/>
  <c r="C22" i="178"/>
  <c r="B22" i="178"/>
  <c r="C21" i="178"/>
  <c r="B21" i="178"/>
  <c r="D21" i="178" s="1"/>
  <c r="C20" i="178"/>
  <c r="B20" i="178"/>
  <c r="C19" i="178"/>
  <c r="B19" i="178"/>
  <c r="C18" i="178"/>
  <c r="B18" i="178"/>
  <c r="C17" i="178"/>
  <c r="B17" i="178"/>
  <c r="C16" i="178"/>
  <c r="B16" i="178"/>
  <c r="C15" i="178"/>
  <c r="B15" i="178"/>
  <c r="C14" i="178"/>
  <c r="B14" i="178"/>
  <c r="C13" i="178"/>
  <c r="B13" i="178"/>
  <c r="D13" i="178" s="1"/>
  <c r="C12" i="178"/>
  <c r="B12" i="178"/>
  <c r="C11" i="178"/>
  <c r="B11" i="178"/>
  <c r="C10" i="178"/>
  <c r="B10" i="178"/>
  <c r="C9" i="178"/>
  <c r="B9" i="178"/>
  <c r="D9" i="178" s="1"/>
  <c r="D27" i="178"/>
  <c r="F26" i="178"/>
  <c r="G26" i="178" s="1"/>
  <c r="D26" i="178"/>
  <c r="L26" i="178" s="1"/>
  <c r="M26" i="178" s="1"/>
  <c r="D22" i="178"/>
  <c r="D20" i="178"/>
  <c r="D19" i="178"/>
  <c r="D18" i="178"/>
  <c r="L18" i="178" s="1"/>
  <c r="M18" i="178" s="1"/>
  <c r="D17" i="178"/>
  <c r="D16" i="178"/>
  <c r="D15" i="178"/>
  <c r="F15" i="178" s="1"/>
  <c r="G15" i="178" s="1"/>
  <c r="D14" i="178"/>
  <c r="D12" i="178"/>
  <c r="D11" i="178"/>
  <c r="D10" i="178"/>
  <c r="L10" i="178" s="1"/>
  <c r="M10" i="178" s="1"/>
  <c r="Q5" i="177" a="1"/>
  <c r="Q5" i="177" s="1"/>
  <c r="N3" i="177" s="1"/>
  <c r="Q4" i="177"/>
  <c r="Q4" i="177" a="1"/>
  <c r="C28" i="176"/>
  <c r="B28" i="176"/>
  <c r="C27" i="176"/>
  <c r="B27" i="176"/>
  <c r="C26" i="176"/>
  <c r="B26" i="176"/>
  <c r="C25" i="176"/>
  <c r="B25" i="176"/>
  <c r="D25" i="176" s="1"/>
  <c r="C24" i="176"/>
  <c r="B24" i="176"/>
  <c r="C23" i="176"/>
  <c r="B23" i="176"/>
  <c r="C22" i="176"/>
  <c r="B22" i="176"/>
  <c r="D22" i="176" s="1"/>
  <c r="F22" i="176" s="1"/>
  <c r="G22" i="176" s="1"/>
  <c r="C21" i="176"/>
  <c r="B21" i="176"/>
  <c r="D21" i="176" s="1"/>
  <c r="L21" i="176" s="1"/>
  <c r="C20" i="176"/>
  <c r="B20" i="176"/>
  <c r="C19" i="176"/>
  <c r="B19" i="176"/>
  <c r="C18" i="176"/>
  <c r="B18" i="176"/>
  <c r="C17" i="176"/>
  <c r="B17" i="176"/>
  <c r="D17" i="176" s="1"/>
  <c r="C16" i="176"/>
  <c r="B16" i="176"/>
  <c r="C15" i="176"/>
  <c r="B15" i="176"/>
  <c r="C14" i="176"/>
  <c r="B14" i="176"/>
  <c r="D14" i="176" s="1"/>
  <c r="F14" i="176" s="1"/>
  <c r="G14" i="176" s="1"/>
  <c r="C13" i="176"/>
  <c r="B13" i="176"/>
  <c r="D13" i="176" s="1"/>
  <c r="L13" i="176" s="1"/>
  <c r="C12" i="176"/>
  <c r="B12" i="176"/>
  <c r="C11" i="176"/>
  <c r="B11" i="176"/>
  <c r="C10" i="176"/>
  <c r="B10" i="176"/>
  <c r="C9" i="176"/>
  <c r="B9" i="176"/>
  <c r="D9" i="176" s="1"/>
  <c r="D28" i="176"/>
  <c r="D27" i="176"/>
  <c r="D26" i="176"/>
  <c r="D24" i="176"/>
  <c r="D23" i="176"/>
  <c r="D20" i="176"/>
  <c r="D19" i="176"/>
  <c r="D18" i="176"/>
  <c r="D16" i="176"/>
  <c r="D15" i="176"/>
  <c r="D12" i="176"/>
  <c r="D11" i="176"/>
  <c r="D10" i="176"/>
  <c r="Q5" i="175" a="1"/>
  <c r="Q5" i="175" s="1"/>
  <c r="Q4" i="175" a="1"/>
  <c r="Q4" i="175" s="1"/>
  <c r="BH37" i="173"/>
  <c r="BB37" i="173"/>
  <c r="AV37" i="173"/>
  <c r="AP37" i="173"/>
  <c r="AJ37" i="173"/>
  <c r="AD37" i="173"/>
  <c r="X37" i="173"/>
  <c r="R37" i="173"/>
  <c r="L37" i="173"/>
  <c r="F37" i="173"/>
  <c r="BH36" i="173"/>
  <c r="BF36" i="173"/>
  <c r="BB36" i="173"/>
  <c r="AZ36" i="173"/>
  <c r="AV36" i="173"/>
  <c r="AT36" i="173"/>
  <c r="AP36" i="173"/>
  <c r="AN36" i="173"/>
  <c r="AJ36" i="173"/>
  <c r="AH36" i="173"/>
  <c r="AD36" i="173"/>
  <c r="AB36" i="173"/>
  <c r="X36" i="173"/>
  <c r="V36" i="173"/>
  <c r="R36" i="173"/>
  <c r="P36" i="173"/>
  <c r="L36" i="173"/>
  <c r="J36" i="173"/>
  <c r="F36" i="173"/>
  <c r="D36" i="173"/>
  <c r="BH19" i="173"/>
  <c r="BB19" i="173"/>
  <c r="AV19" i="173"/>
  <c r="AP19" i="173"/>
  <c r="AJ19" i="173"/>
  <c r="AD19" i="173"/>
  <c r="X19" i="173"/>
  <c r="R19" i="173"/>
  <c r="L19" i="173"/>
  <c r="F19" i="173"/>
  <c r="O5" i="173" s="1"/>
  <c r="BH18" i="173"/>
  <c r="BF18" i="173"/>
  <c r="BB18" i="173"/>
  <c r="AZ18" i="173"/>
  <c r="AV18" i="173"/>
  <c r="AT18" i="173"/>
  <c r="AP18" i="173"/>
  <c r="AN18" i="173"/>
  <c r="AJ18" i="173"/>
  <c r="AH18" i="173"/>
  <c r="AD18" i="173"/>
  <c r="AB18" i="173"/>
  <c r="X18" i="173"/>
  <c r="V18" i="173"/>
  <c r="R18" i="173"/>
  <c r="P18" i="173"/>
  <c r="L18" i="173"/>
  <c r="J18" i="173"/>
  <c r="F18" i="173"/>
  <c r="D18" i="173"/>
  <c r="N3" i="173"/>
  <c r="C28" i="174"/>
  <c r="B28" i="174"/>
  <c r="C27" i="174"/>
  <c r="B27" i="174"/>
  <c r="C26" i="174"/>
  <c r="B26" i="174"/>
  <c r="D26" i="174" s="1"/>
  <c r="C25" i="174"/>
  <c r="B25" i="174"/>
  <c r="D25" i="174" s="1"/>
  <c r="C24" i="174"/>
  <c r="B24" i="174"/>
  <c r="D24" i="174" s="1"/>
  <c r="C23" i="174"/>
  <c r="B23" i="174"/>
  <c r="C22" i="174"/>
  <c r="B22" i="174"/>
  <c r="D22" i="174" s="1"/>
  <c r="C21" i="174"/>
  <c r="B21" i="174"/>
  <c r="C20" i="174"/>
  <c r="B20" i="174"/>
  <c r="C19" i="174"/>
  <c r="B19" i="174"/>
  <c r="C18" i="174"/>
  <c r="B18" i="174"/>
  <c r="D18" i="174" s="1"/>
  <c r="C17" i="174"/>
  <c r="B17" i="174"/>
  <c r="D17" i="174" s="1"/>
  <c r="C16" i="174"/>
  <c r="B16" i="174"/>
  <c r="D16" i="174" s="1"/>
  <c r="C15" i="174"/>
  <c r="B15" i="174"/>
  <c r="C14" i="174"/>
  <c r="B14" i="174"/>
  <c r="D14" i="174" s="1"/>
  <c r="F14" i="174" s="1"/>
  <c r="G14" i="174" s="1"/>
  <c r="C13" i="174"/>
  <c r="B13" i="174"/>
  <c r="C12" i="174"/>
  <c r="B12" i="174"/>
  <c r="C11" i="174"/>
  <c r="B11" i="174"/>
  <c r="C10" i="174"/>
  <c r="B10" i="174"/>
  <c r="D10" i="174" s="1"/>
  <c r="C9" i="174"/>
  <c r="B9" i="174"/>
  <c r="D9" i="174" s="1"/>
  <c r="D28" i="174"/>
  <c r="D27" i="174"/>
  <c r="D23" i="174"/>
  <c r="D21" i="174"/>
  <c r="L21" i="174" s="1"/>
  <c r="M21" i="174" s="1"/>
  <c r="D20" i="174"/>
  <c r="D19" i="174"/>
  <c r="D15" i="174"/>
  <c r="D13" i="174"/>
  <c r="L13" i="174" s="1"/>
  <c r="M13" i="174" s="1"/>
  <c r="D12" i="174"/>
  <c r="D11" i="174"/>
  <c r="Q5" i="173"/>
  <c r="Q5" i="173" a="1"/>
  <c r="Q4" i="173" a="1"/>
  <c r="Q4" i="173" s="1"/>
  <c r="C28" i="172"/>
  <c r="B28" i="172"/>
  <c r="C27" i="172"/>
  <c r="B27" i="172"/>
  <c r="C26" i="172"/>
  <c r="B26" i="172"/>
  <c r="C25" i="172"/>
  <c r="B25" i="172"/>
  <c r="D25" i="172" s="1"/>
  <c r="C24" i="172"/>
  <c r="B24" i="172"/>
  <c r="C23" i="172"/>
  <c r="B23" i="172"/>
  <c r="C22" i="172"/>
  <c r="B22" i="172"/>
  <c r="C21" i="172"/>
  <c r="B21" i="172"/>
  <c r="D21" i="172" s="1"/>
  <c r="C20" i="172"/>
  <c r="B20" i="172"/>
  <c r="C19" i="172"/>
  <c r="B19" i="172"/>
  <c r="C18" i="172"/>
  <c r="B18" i="172"/>
  <c r="C17" i="172"/>
  <c r="B17" i="172"/>
  <c r="D17" i="172" s="1"/>
  <c r="C16" i="172"/>
  <c r="B16" i="172"/>
  <c r="C15" i="172"/>
  <c r="B15" i="172"/>
  <c r="C14" i="172"/>
  <c r="B14" i="172"/>
  <c r="C13" i="172"/>
  <c r="B13" i="172"/>
  <c r="D13" i="172" s="1"/>
  <c r="C12" i="172"/>
  <c r="B12" i="172"/>
  <c r="C11" i="172"/>
  <c r="B11" i="172"/>
  <c r="C10" i="172"/>
  <c r="B10" i="172"/>
  <c r="C9" i="172"/>
  <c r="B9" i="172"/>
  <c r="D9" i="172" s="1"/>
  <c r="D28" i="172"/>
  <c r="D27" i="172"/>
  <c r="F27" i="172" s="1"/>
  <c r="G27" i="172" s="1"/>
  <c r="D26" i="172"/>
  <c r="D24" i="172"/>
  <c r="D23" i="172"/>
  <c r="F23" i="172" s="1"/>
  <c r="G23" i="172" s="1"/>
  <c r="D22" i="172"/>
  <c r="D20" i="172"/>
  <c r="D19" i="172"/>
  <c r="F19" i="172" s="1"/>
  <c r="G19" i="172" s="1"/>
  <c r="D18" i="172"/>
  <c r="D16" i="172"/>
  <c r="D15" i="172"/>
  <c r="F15" i="172" s="1"/>
  <c r="G15" i="172" s="1"/>
  <c r="D14" i="172"/>
  <c r="D12" i="172"/>
  <c r="D11" i="172"/>
  <c r="F11" i="172" s="1"/>
  <c r="G11" i="172" s="1"/>
  <c r="D10" i="172"/>
  <c r="Q5" i="171" a="1"/>
  <c r="Q5" i="171" s="1"/>
  <c r="Q4" i="171" a="1"/>
  <c r="Q4" i="171" s="1"/>
  <c r="BH37" i="169"/>
  <c r="BB37" i="169"/>
  <c r="AV37" i="169"/>
  <c r="AP37" i="169"/>
  <c r="AJ37" i="169"/>
  <c r="AD37" i="169"/>
  <c r="X37" i="169"/>
  <c r="R37" i="169"/>
  <c r="L37" i="169"/>
  <c r="F37" i="169"/>
  <c r="BH36" i="169"/>
  <c r="BF36" i="169"/>
  <c r="BB36" i="169"/>
  <c r="AZ36" i="169"/>
  <c r="AV36" i="169"/>
  <c r="AT36" i="169"/>
  <c r="AP36" i="169"/>
  <c r="AN36" i="169"/>
  <c r="AJ36" i="169"/>
  <c r="AH36" i="169"/>
  <c r="AD36" i="169"/>
  <c r="AB36" i="169"/>
  <c r="X36" i="169"/>
  <c r="V36" i="169"/>
  <c r="R36" i="169"/>
  <c r="P36" i="169"/>
  <c r="L36" i="169"/>
  <c r="J36" i="169"/>
  <c r="F36" i="169"/>
  <c r="D36" i="169"/>
  <c r="BH19" i="169"/>
  <c r="BB19" i="169"/>
  <c r="AV19" i="169"/>
  <c r="AP19" i="169"/>
  <c r="AJ19" i="169"/>
  <c r="AD19" i="169"/>
  <c r="X19" i="169"/>
  <c r="R19" i="169"/>
  <c r="L19" i="169"/>
  <c r="F19" i="169"/>
  <c r="O5" i="169" s="1"/>
  <c r="BH18" i="169"/>
  <c r="BF18" i="169"/>
  <c r="BB18" i="169"/>
  <c r="AZ18" i="169"/>
  <c r="AV18" i="169"/>
  <c r="AT18" i="169"/>
  <c r="AP18" i="169"/>
  <c r="AN18" i="169"/>
  <c r="AJ18" i="169"/>
  <c r="AH18" i="169"/>
  <c r="AD18" i="169"/>
  <c r="AB18" i="169"/>
  <c r="X18" i="169"/>
  <c r="V18" i="169"/>
  <c r="R18" i="169"/>
  <c r="P18" i="169"/>
  <c r="L18" i="169"/>
  <c r="J18" i="169"/>
  <c r="F18" i="169"/>
  <c r="D18" i="169"/>
  <c r="C28" i="170"/>
  <c r="B28" i="170"/>
  <c r="C27" i="170"/>
  <c r="B27" i="170"/>
  <c r="C26" i="170"/>
  <c r="B26" i="170"/>
  <c r="D26" i="170" s="1"/>
  <c r="C25" i="170"/>
  <c r="B25" i="170"/>
  <c r="D25" i="170" s="1"/>
  <c r="C24" i="170"/>
  <c r="B24" i="170"/>
  <c r="D24" i="170" s="1"/>
  <c r="C23" i="170"/>
  <c r="B23" i="170"/>
  <c r="C22" i="170"/>
  <c r="B22" i="170"/>
  <c r="D22" i="170" s="1"/>
  <c r="F22" i="170" s="1"/>
  <c r="G22" i="170" s="1"/>
  <c r="C21" i="170"/>
  <c r="B21" i="170"/>
  <c r="D21" i="170" s="1"/>
  <c r="L21" i="170" s="1"/>
  <c r="M21" i="170" s="1"/>
  <c r="C20" i="170"/>
  <c r="B20" i="170"/>
  <c r="C19" i="170"/>
  <c r="B19" i="170"/>
  <c r="C18" i="170"/>
  <c r="B18" i="170"/>
  <c r="D18" i="170" s="1"/>
  <c r="C17" i="170"/>
  <c r="B17" i="170"/>
  <c r="D17" i="170" s="1"/>
  <c r="C16" i="170"/>
  <c r="B16" i="170"/>
  <c r="D16" i="170" s="1"/>
  <c r="C15" i="170"/>
  <c r="B15" i="170"/>
  <c r="C14" i="170"/>
  <c r="B14" i="170"/>
  <c r="D14" i="170" s="1"/>
  <c r="F14" i="170" s="1"/>
  <c r="G14" i="170" s="1"/>
  <c r="C13" i="170"/>
  <c r="B13" i="170"/>
  <c r="C12" i="170"/>
  <c r="B12" i="170"/>
  <c r="C11" i="170"/>
  <c r="B11" i="170"/>
  <c r="C10" i="170"/>
  <c r="B10" i="170"/>
  <c r="D10" i="170" s="1"/>
  <c r="C9" i="170"/>
  <c r="B9" i="170"/>
  <c r="D9" i="170" s="1"/>
  <c r="D28" i="170"/>
  <c r="D27" i="170"/>
  <c r="D23" i="170"/>
  <c r="D20" i="170"/>
  <c r="D19" i="170"/>
  <c r="D15" i="170"/>
  <c r="D13" i="170"/>
  <c r="L13" i="170" s="1"/>
  <c r="M13" i="170" s="1"/>
  <c r="D12" i="170"/>
  <c r="D11" i="170"/>
  <c r="Q5" i="169" a="1"/>
  <c r="Q5" i="169" s="1"/>
  <c r="N3" i="169" s="1"/>
  <c r="Q4" i="169" a="1"/>
  <c r="Q4" i="169" s="1"/>
  <c r="C28" i="168"/>
  <c r="B28" i="168"/>
  <c r="C27" i="168"/>
  <c r="B27" i="168"/>
  <c r="C26" i="168"/>
  <c r="B26" i="168"/>
  <c r="C25" i="168"/>
  <c r="B25" i="168"/>
  <c r="D25" i="168" s="1"/>
  <c r="C24" i="168"/>
  <c r="B24" i="168"/>
  <c r="C23" i="168"/>
  <c r="B23" i="168"/>
  <c r="C22" i="168"/>
  <c r="B22" i="168"/>
  <c r="C21" i="168"/>
  <c r="B21" i="168"/>
  <c r="D21" i="168" s="1"/>
  <c r="L21" i="168" s="1"/>
  <c r="C20" i="168"/>
  <c r="B20" i="168"/>
  <c r="C19" i="168"/>
  <c r="B19" i="168"/>
  <c r="C18" i="168"/>
  <c r="B18" i="168"/>
  <c r="C17" i="168"/>
  <c r="B17" i="168"/>
  <c r="D17" i="168" s="1"/>
  <c r="C16" i="168"/>
  <c r="B16" i="168"/>
  <c r="C15" i="168"/>
  <c r="B15" i="168"/>
  <c r="C14" i="168"/>
  <c r="B14" i="168"/>
  <c r="C13" i="168"/>
  <c r="B13" i="168"/>
  <c r="D13" i="168" s="1"/>
  <c r="L13" i="168" s="1"/>
  <c r="C12" i="168"/>
  <c r="B12" i="168"/>
  <c r="C11" i="168"/>
  <c r="B11" i="168"/>
  <c r="C10" i="168"/>
  <c r="B10" i="168"/>
  <c r="C9" i="168"/>
  <c r="B9" i="168"/>
  <c r="D9" i="168" s="1"/>
  <c r="D28" i="168"/>
  <c r="D27" i="168"/>
  <c r="D26" i="168"/>
  <c r="D24" i="168"/>
  <c r="D23" i="168"/>
  <c r="D22" i="168"/>
  <c r="F22" i="168" s="1"/>
  <c r="G22" i="168" s="1"/>
  <c r="D20" i="168"/>
  <c r="D19" i="168"/>
  <c r="D18" i="168"/>
  <c r="D16" i="168"/>
  <c r="D15" i="168"/>
  <c r="D14" i="168"/>
  <c r="D12" i="168"/>
  <c r="D11" i="168"/>
  <c r="D10" i="168"/>
  <c r="Q5" i="167" a="1"/>
  <c r="Q5" i="167" s="1"/>
  <c r="Q4" i="167" a="1"/>
  <c r="Q4" i="167" s="1"/>
  <c r="BH37" i="165"/>
  <c r="BB37" i="165"/>
  <c r="AV37" i="165"/>
  <c r="AP37" i="165"/>
  <c r="AJ37" i="165"/>
  <c r="AD37" i="165"/>
  <c r="X37" i="165"/>
  <c r="R37" i="165"/>
  <c r="L37" i="165"/>
  <c r="F37" i="165"/>
  <c r="BH36" i="165"/>
  <c r="BF36" i="165"/>
  <c r="BB36" i="165"/>
  <c r="AZ36" i="165"/>
  <c r="AV36" i="165"/>
  <c r="AT36" i="165"/>
  <c r="AP36" i="165"/>
  <c r="AN36" i="165"/>
  <c r="AJ36" i="165"/>
  <c r="AH36" i="165"/>
  <c r="AD36" i="165"/>
  <c r="AB36" i="165"/>
  <c r="X36" i="165"/>
  <c r="V36" i="165"/>
  <c r="R36" i="165"/>
  <c r="P36" i="165"/>
  <c r="L36" i="165"/>
  <c r="J36" i="165"/>
  <c r="F36" i="165"/>
  <c r="D36" i="165"/>
  <c r="BH19" i="165"/>
  <c r="BB19" i="165"/>
  <c r="AV19" i="165"/>
  <c r="AP19" i="165"/>
  <c r="AJ19" i="165"/>
  <c r="AD19" i="165"/>
  <c r="X19" i="165"/>
  <c r="R19" i="165"/>
  <c r="L19" i="165"/>
  <c r="F19" i="165"/>
  <c r="P4" i="165" s="1"/>
  <c r="BH18" i="165"/>
  <c r="BF18" i="165"/>
  <c r="BB18" i="165"/>
  <c r="AZ18" i="165"/>
  <c r="AV18" i="165"/>
  <c r="AT18" i="165"/>
  <c r="AP18" i="165"/>
  <c r="AN18" i="165"/>
  <c r="AJ18" i="165"/>
  <c r="AH18" i="165"/>
  <c r="AD18" i="165"/>
  <c r="AB18" i="165"/>
  <c r="X18" i="165"/>
  <c r="V18" i="165"/>
  <c r="R18" i="165"/>
  <c r="P18" i="165"/>
  <c r="L18" i="165"/>
  <c r="J18" i="165"/>
  <c r="F18" i="165"/>
  <c r="D18" i="165"/>
  <c r="C28" i="166"/>
  <c r="B28" i="166"/>
  <c r="C27" i="166"/>
  <c r="B27" i="166"/>
  <c r="C26" i="166"/>
  <c r="B26" i="166"/>
  <c r="D26" i="166" s="1"/>
  <c r="C25" i="166"/>
  <c r="B25" i="166"/>
  <c r="D25" i="166" s="1"/>
  <c r="C24" i="166"/>
  <c r="B24" i="166"/>
  <c r="C23" i="166"/>
  <c r="B23" i="166"/>
  <c r="C22" i="166"/>
  <c r="B22" i="166"/>
  <c r="D22" i="166" s="1"/>
  <c r="F22" i="166" s="1"/>
  <c r="G22" i="166" s="1"/>
  <c r="C21" i="166"/>
  <c r="B21" i="166"/>
  <c r="C20" i="166"/>
  <c r="B20" i="166"/>
  <c r="C19" i="166"/>
  <c r="B19" i="166"/>
  <c r="C18" i="166"/>
  <c r="B18" i="166"/>
  <c r="D18" i="166" s="1"/>
  <c r="C17" i="166"/>
  <c r="B17" i="166"/>
  <c r="D17" i="166" s="1"/>
  <c r="C16" i="166"/>
  <c r="B16" i="166"/>
  <c r="C15" i="166"/>
  <c r="B15" i="166"/>
  <c r="C14" i="166"/>
  <c r="B14" i="166"/>
  <c r="D14" i="166" s="1"/>
  <c r="F14" i="166" s="1"/>
  <c r="G14" i="166" s="1"/>
  <c r="C13" i="166"/>
  <c r="B13" i="166"/>
  <c r="C12" i="166"/>
  <c r="B12" i="166"/>
  <c r="C11" i="166"/>
  <c r="B11" i="166"/>
  <c r="C10" i="166"/>
  <c r="B10" i="166"/>
  <c r="D10" i="166" s="1"/>
  <c r="C9" i="166"/>
  <c r="B9" i="166"/>
  <c r="D9" i="166" s="1"/>
  <c r="D28" i="166"/>
  <c r="D27" i="166"/>
  <c r="D24" i="166"/>
  <c r="D23" i="166"/>
  <c r="F23" i="166" s="1"/>
  <c r="G23" i="166" s="1"/>
  <c r="D21" i="166"/>
  <c r="L21" i="166" s="1"/>
  <c r="M21" i="166" s="1"/>
  <c r="D20" i="166"/>
  <c r="D19" i="166"/>
  <c r="D16" i="166"/>
  <c r="D15" i="166"/>
  <c r="F15" i="166" s="1"/>
  <c r="G15" i="166" s="1"/>
  <c r="D13" i="166"/>
  <c r="D12" i="166"/>
  <c r="D11" i="166"/>
  <c r="Q5" i="165" a="1"/>
  <c r="Q5" i="165" s="1"/>
  <c r="N3" i="165" s="1"/>
  <c r="Q4" i="165" a="1"/>
  <c r="Q4" i="165" s="1"/>
  <c r="C28" i="164"/>
  <c r="B28" i="164"/>
  <c r="C27" i="164"/>
  <c r="B27" i="164"/>
  <c r="C26" i="164"/>
  <c r="B26" i="164"/>
  <c r="C25" i="164"/>
  <c r="B25" i="164"/>
  <c r="D25" i="164" s="1"/>
  <c r="C24" i="164"/>
  <c r="B24" i="164"/>
  <c r="C23" i="164"/>
  <c r="B23" i="164"/>
  <c r="C22" i="164"/>
  <c r="B22" i="164"/>
  <c r="C21" i="164"/>
  <c r="B21" i="164"/>
  <c r="D21" i="164" s="1"/>
  <c r="L21" i="164" s="1"/>
  <c r="C20" i="164"/>
  <c r="B20" i="164"/>
  <c r="C19" i="164"/>
  <c r="B19" i="164"/>
  <c r="C18" i="164"/>
  <c r="B18" i="164"/>
  <c r="C17" i="164"/>
  <c r="B17" i="164"/>
  <c r="D17" i="164" s="1"/>
  <c r="C16" i="164"/>
  <c r="B16" i="164"/>
  <c r="C15" i="164"/>
  <c r="B15" i="164"/>
  <c r="C14" i="164"/>
  <c r="B14" i="164"/>
  <c r="C13" i="164"/>
  <c r="B13" i="164"/>
  <c r="D13" i="164" s="1"/>
  <c r="L13" i="164" s="1"/>
  <c r="C12" i="164"/>
  <c r="B12" i="164"/>
  <c r="C11" i="164"/>
  <c r="B11" i="164"/>
  <c r="C10" i="164"/>
  <c r="B10" i="164"/>
  <c r="C9" i="164"/>
  <c r="B9" i="164"/>
  <c r="D9" i="164" s="1"/>
  <c r="D28" i="164"/>
  <c r="D27" i="164"/>
  <c r="D26" i="164"/>
  <c r="D24" i="164"/>
  <c r="D23" i="164"/>
  <c r="D22" i="164"/>
  <c r="F22" i="164" s="1"/>
  <c r="G22" i="164" s="1"/>
  <c r="D20" i="164"/>
  <c r="D19" i="164"/>
  <c r="D18" i="164"/>
  <c r="D16" i="164"/>
  <c r="D15" i="164"/>
  <c r="D14" i="164"/>
  <c r="F14" i="164" s="1"/>
  <c r="G14" i="164" s="1"/>
  <c r="D12" i="164"/>
  <c r="D11" i="164"/>
  <c r="D10" i="164"/>
  <c r="Q5" i="163" a="1"/>
  <c r="Q5" i="163" s="1"/>
  <c r="Q4" i="163" a="1"/>
  <c r="Q4" i="163" s="1"/>
  <c r="BH37" i="161"/>
  <c r="BB37" i="161"/>
  <c r="AV37" i="161"/>
  <c r="AP37" i="161"/>
  <c r="AJ37" i="161"/>
  <c r="AD37" i="161"/>
  <c r="X37" i="161"/>
  <c r="R37" i="161"/>
  <c r="L37" i="161"/>
  <c r="F37" i="161"/>
  <c r="BH36" i="161"/>
  <c r="BF36" i="161"/>
  <c r="BB36" i="161"/>
  <c r="AZ36" i="161"/>
  <c r="AV36" i="161"/>
  <c r="AT36" i="161"/>
  <c r="AP36" i="161"/>
  <c r="AN36" i="161"/>
  <c r="AJ36" i="161"/>
  <c r="AH36" i="161"/>
  <c r="AD36" i="161"/>
  <c r="AB36" i="161"/>
  <c r="X36" i="161"/>
  <c r="V36" i="161"/>
  <c r="R36" i="161"/>
  <c r="P36" i="161"/>
  <c r="L36" i="161"/>
  <c r="J36" i="161"/>
  <c r="F36" i="161"/>
  <c r="D36" i="161"/>
  <c r="BH19" i="161"/>
  <c r="BB19" i="161"/>
  <c r="AV19" i="161"/>
  <c r="AP19" i="161"/>
  <c r="AJ19" i="161"/>
  <c r="AD19" i="161"/>
  <c r="X19" i="161"/>
  <c r="R19" i="161"/>
  <c r="L19" i="161"/>
  <c r="F19" i="161"/>
  <c r="O5" i="161" s="1"/>
  <c r="BH18" i="161"/>
  <c r="BF18" i="161"/>
  <c r="BB18" i="161"/>
  <c r="AZ18" i="161"/>
  <c r="AV18" i="161"/>
  <c r="AT18" i="161"/>
  <c r="AP18" i="161"/>
  <c r="AN18" i="161"/>
  <c r="AJ18" i="161"/>
  <c r="AH18" i="161"/>
  <c r="AD18" i="161"/>
  <c r="AB18" i="161"/>
  <c r="X18" i="161"/>
  <c r="V18" i="161"/>
  <c r="R18" i="161"/>
  <c r="P18" i="161"/>
  <c r="L18" i="161"/>
  <c r="J18" i="161"/>
  <c r="F18" i="161"/>
  <c r="D18" i="161"/>
  <c r="N3" i="161"/>
  <c r="C28" i="162"/>
  <c r="B28" i="162"/>
  <c r="C27" i="162"/>
  <c r="B27" i="162"/>
  <c r="C26" i="162"/>
  <c r="B26" i="162"/>
  <c r="D26" i="162" s="1"/>
  <c r="C25" i="162"/>
  <c r="B25" i="162"/>
  <c r="D25" i="162" s="1"/>
  <c r="C24" i="162"/>
  <c r="B24" i="162"/>
  <c r="C23" i="162"/>
  <c r="B23" i="162"/>
  <c r="C22" i="162"/>
  <c r="B22" i="162"/>
  <c r="D22" i="162" s="1"/>
  <c r="C21" i="162"/>
  <c r="B21" i="162"/>
  <c r="C20" i="162"/>
  <c r="B20" i="162"/>
  <c r="C19" i="162"/>
  <c r="B19" i="162"/>
  <c r="C18" i="162"/>
  <c r="B18" i="162"/>
  <c r="D18" i="162" s="1"/>
  <c r="C17" i="162"/>
  <c r="B17" i="162"/>
  <c r="D17" i="162" s="1"/>
  <c r="C16" i="162"/>
  <c r="B16" i="162"/>
  <c r="C15" i="162"/>
  <c r="B15" i="162"/>
  <c r="C14" i="162"/>
  <c r="B14" i="162"/>
  <c r="D14" i="162" s="1"/>
  <c r="C13" i="162"/>
  <c r="B13" i="162"/>
  <c r="C12" i="162"/>
  <c r="B12" i="162"/>
  <c r="C11" i="162"/>
  <c r="B11" i="162"/>
  <c r="C10" i="162"/>
  <c r="B10" i="162"/>
  <c r="D10" i="162" s="1"/>
  <c r="C9" i="162"/>
  <c r="B9" i="162"/>
  <c r="D9" i="162" s="1"/>
  <c r="D28" i="162"/>
  <c r="D27" i="162"/>
  <c r="D24" i="162"/>
  <c r="D23" i="162"/>
  <c r="F23" i="162" s="1"/>
  <c r="G23" i="162" s="1"/>
  <c r="D21" i="162"/>
  <c r="L21" i="162" s="1"/>
  <c r="M21" i="162" s="1"/>
  <c r="D20" i="162"/>
  <c r="D19" i="162"/>
  <c r="D16" i="162"/>
  <c r="D15" i="162"/>
  <c r="F15" i="162" s="1"/>
  <c r="G15" i="162" s="1"/>
  <c r="D13" i="162"/>
  <c r="D12" i="162"/>
  <c r="D11" i="162"/>
  <c r="Q5" i="161" a="1"/>
  <c r="Q5" i="161" s="1"/>
  <c r="Q4" i="161" a="1"/>
  <c r="Q4" i="161" s="1"/>
  <c r="C28" i="160"/>
  <c r="B28" i="160"/>
  <c r="C27" i="160"/>
  <c r="B27" i="160"/>
  <c r="C26" i="160"/>
  <c r="B26" i="160"/>
  <c r="C25" i="160"/>
  <c r="B25" i="160"/>
  <c r="D25" i="160" s="1"/>
  <c r="C24" i="160"/>
  <c r="B24" i="160"/>
  <c r="C23" i="160"/>
  <c r="B23" i="160"/>
  <c r="C22" i="160"/>
  <c r="B22" i="160"/>
  <c r="D22" i="160" s="1"/>
  <c r="F22" i="160" s="1"/>
  <c r="G22" i="160" s="1"/>
  <c r="C21" i="160"/>
  <c r="B21" i="160"/>
  <c r="D21" i="160" s="1"/>
  <c r="L21" i="160" s="1"/>
  <c r="C20" i="160"/>
  <c r="B20" i="160"/>
  <c r="C19" i="160"/>
  <c r="B19" i="160"/>
  <c r="C18" i="160"/>
  <c r="B18" i="160"/>
  <c r="C17" i="160"/>
  <c r="B17" i="160"/>
  <c r="D17" i="160" s="1"/>
  <c r="C16" i="160"/>
  <c r="B16" i="160"/>
  <c r="C15" i="160"/>
  <c r="B15" i="160"/>
  <c r="C14" i="160"/>
  <c r="B14" i="160"/>
  <c r="D14" i="160" s="1"/>
  <c r="C13" i="160"/>
  <c r="B13" i="160"/>
  <c r="D13" i="160" s="1"/>
  <c r="L13" i="160" s="1"/>
  <c r="C12" i="160"/>
  <c r="B12" i="160"/>
  <c r="C11" i="160"/>
  <c r="B11" i="160"/>
  <c r="C10" i="160"/>
  <c r="B10" i="160"/>
  <c r="C9" i="160"/>
  <c r="B9" i="160"/>
  <c r="D9" i="160" s="1"/>
  <c r="D28" i="160"/>
  <c r="D27" i="160"/>
  <c r="D26" i="160"/>
  <c r="D24" i="160"/>
  <c r="D23" i="160"/>
  <c r="D20" i="160"/>
  <c r="D19" i="160"/>
  <c r="D18" i="160"/>
  <c r="D16" i="160"/>
  <c r="D15" i="160"/>
  <c r="D12" i="160"/>
  <c r="D11" i="160"/>
  <c r="D10" i="160"/>
  <c r="Q5" i="159" a="1"/>
  <c r="Q5" i="159" s="1"/>
  <c r="Q4" i="159" a="1"/>
  <c r="Q4" i="159" s="1"/>
  <c r="BH37" i="157"/>
  <c r="BB37" i="157"/>
  <c r="AV37" i="157"/>
  <c r="AP37" i="157"/>
  <c r="AJ37" i="157"/>
  <c r="AD37" i="157"/>
  <c r="X37" i="157"/>
  <c r="R37" i="157"/>
  <c r="L37" i="157"/>
  <c r="F37" i="157"/>
  <c r="BH36" i="157"/>
  <c r="BF36" i="157"/>
  <c r="BB36" i="157"/>
  <c r="AZ36" i="157"/>
  <c r="AV36" i="157"/>
  <c r="AT36" i="157"/>
  <c r="AP36" i="157"/>
  <c r="AN36" i="157"/>
  <c r="AJ36" i="157"/>
  <c r="AH36" i="157"/>
  <c r="AD36" i="157"/>
  <c r="AB36" i="157"/>
  <c r="X36" i="157"/>
  <c r="V36" i="157"/>
  <c r="R36" i="157"/>
  <c r="P36" i="157"/>
  <c r="L36" i="157"/>
  <c r="J36" i="157"/>
  <c r="F36" i="157"/>
  <c r="D36" i="157"/>
  <c r="BH19" i="157"/>
  <c r="BB19" i="157"/>
  <c r="AV19" i="157"/>
  <c r="AP19" i="157"/>
  <c r="AJ19" i="157"/>
  <c r="AD19" i="157"/>
  <c r="X19" i="157"/>
  <c r="R19" i="157"/>
  <c r="L19" i="157"/>
  <c r="F19" i="157"/>
  <c r="O5" i="157" s="1"/>
  <c r="BH18" i="157"/>
  <c r="BF18" i="157"/>
  <c r="BB18" i="157"/>
  <c r="AZ18" i="157"/>
  <c r="AV18" i="157"/>
  <c r="AT18" i="157"/>
  <c r="AP18" i="157"/>
  <c r="AN18" i="157"/>
  <c r="AJ18" i="157"/>
  <c r="AH18" i="157"/>
  <c r="AD18" i="157"/>
  <c r="AB18" i="157"/>
  <c r="X18" i="157"/>
  <c r="V18" i="157"/>
  <c r="R18" i="157"/>
  <c r="P18" i="157"/>
  <c r="L18" i="157"/>
  <c r="J18" i="157"/>
  <c r="F18" i="157"/>
  <c r="D18" i="157"/>
  <c r="C28" i="158"/>
  <c r="B28" i="158"/>
  <c r="C27" i="158"/>
  <c r="B27" i="158"/>
  <c r="C26" i="158"/>
  <c r="B26" i="158"/>
  <c r="C25" i="158"/>
  <c r="B25" i="158"/>
  <c r="D25" i="158" s="1"/>
  <c r="C24" i="158"/>
  <c r="B24" i="158"/>
  <c r="C23" i="158"/>
  <c r="B23" i="158"/>
  <c r="C22" i="158"/>
  <c r="B22" i="158"/>
  <c r="C21" i="158"/>
  <c r="B21" i="158"/>
  <c r="D21" i="158" s="1"/>
  <c r="L21" i="158" s="1"/>
  <c r="M21" i="158" s="1"/>
  <c r="C20" i="158"/>
  <c r="B20" i="158"/>
  <c r="C19" i="158"/>
  <c r="B19" i="158"/>
  <c r="C18" i="158"/>
  <c r="B18" i="158"/>
  <c r="C17" i="158"/>
  <c r="B17" i="158"/>
  <c r="D17" i="158" s="1"/>
  <c r="C16" i="158"/>
  <c r="B16" i="158"/>
  <c r="C15" i="158"/>
  <c r="B15" i="158"/>
  <c r="C14" i="158"/>
  <c r="B14" i="158"/>
  <c r="C13" i="158"/>
  <c r="B13" i="158"/>
  <c r="D13" i="158" s="1"/>
  <c r="L13" i="158" s="1"/>
  <c r="M13" i="158" s="1"/>
  <c r="C12" i="158"/>
  <c r="B12" i="158"/>
  <c r="C11" i="158"/>
  <c r="B11" i="158"/>
  <c r="C10" i="158"/>
  <c r="B10" i="158"/>
  <c r="C9" i="158"/>
  <c r="B9" i="158"/>
  <c r="D9" i="158" s="1"/>
  <c r="D28" i="158"/>
  <c r="D27" i="158"/>
  <c r="D26" i="158"/>
  <c r="D24" i="158"/>
  <c r="D23" i="158"/>
  <c r="D22" i="158"/>
  <c r="F22" i="158" s="1"/>
  <c r="G22" i="158" s="1"/>
  <c r="D20" i="158"/>
  <c r="D19" i="158"/>
  <c r="D18" i="158"/>
  <c r="D16" i="158"/>
  <c r="D15" i="158"/>
  <c r="D14" i="158"/>
  <c r="F14" i="158" s="1"/>
  <c r="G14" i="158" s="1"/>
  <c r="D12" i="158"/>
  <c r="D11" i="158"/>
  <c r="D10" i="158"/>
  <c r="Q5" i="157" a="1"/>
  <c r="Q5" i="157" s="1"/>
  <c r="N3" i="157" s="1"/>
  <c r="Q4" i="157"/>
  <c r="Q4" i="157" a="1"/>
  <c r="C28" i="156"/>
  <c r="B28" i="156"/>
  <c r="C27" i="156"/>
  <c r="B27" i="156"/>
  <c r="C26" i="156"/>
  <c r="B26" i="156"/>
  <c r="D26" i="156" s="1"/>
  <c r="C25" i="156"/>
  <c r="B25" i="156"/>
  <c r="C24" i="156"/>
  <c r="D24" i="156" s="1"/>
  <c r="B24" i="156"/>
  <c r="C23" i="156"/>
  <c r="B23" i="156"/>
  <c r="C22" i="156"/>
  <c r="B22" i="156"/>
  <c r="D22" i="156" s="1"/>
  <c r="C21" i="156"/>
  <c r="B21" i="156"/>
  <c r="C20" i="156"/>
  <c r="B20" i="156"/>
  <c r="C19" i="156"/>
  <c r="B19" i="156"/>
  <c r="C18" i="156"/>
  <c r="B18" i="156"/>
  <c r="D18" i="156" s="1"/>
  <c r="C17" i="156"/>
  <c r="B17" i="156"/>
  <c r="C16" i="156"/>
  <c r="D16" i="156" s="1"/>
  <c r="B16" i="156"/>
  <c r="C15" i="156"/>
  <c r="B15" i="156"/>
  <c r="C14" i="156"/>
  <c r="B14" i="156"/>
  <c r="D14" i="156" s="1"/>
  <c r="C13" i="156"/>
  <c r="B13" i="156"/>
  <c r="C12" i="156"/>
  <c r="B12" i="156"/>
  <c r="C11" i="156"/>
  <c r="B11" i="156"/>
  <c r="C10" i="156"/>
  <c r="B10" i="156"/>
  <c r="D10" i="156" s="1"/>
  <c r="C9" i="156"/>
  <c r="B9" i="156"/>
  <c r="D28" i="156"/>
  <c r="D27" i="156"/>
  <c r="F27" i="156" s="1"/>
  <c r="G27" i="156" s="1"/>
  <c r="D25" i="156"/>
  <c r="D23" i="156"/>
  <c r="D21" i="156"/>
  <c r="L21" i="156" s="1"/>
  <c r="M21" i="156" s="1"/>
  <c r="D20" i="156"/>
  <c r="D19" i="156"/>
  <c r="F19" i="156" s="1"/>
  <c r="G19" i="156" s="1"/>
  <c r="D17" i="156"/>
  <c r="D15" i="156"/>
  <c r="D13" i="156"/>
  <c r="L13" i="156" s="1"/>
  <c r="M13" i="156" s="1"/>
  <c r="D12" i="156"/>
  <c r="D11" i="156"/>
  <c r="F11" i="156" s="1"/>
  <c r="G11" i="156" s="1"/>
  <c r="D9" i="156"/>
  <c r="Q5" i="155" a="1"/>
  <c r="Q5" i="155" s="1"/>
  <c r="Q4" i="155" a="1"/>
  <c r="Q4" i="155" s="1"/>
  <c r="C28" i="154"/>
  <c r="B28" i="154"/>
  <c r="C27" i="154"/>
  <c r="B27" i="154"/>
  <c r="C26" i="154"/>
  <c r="B26" i="154"/>
  <c r="C25" i="154"/>
  <c r="B25" i="154"/>
  <c r="D25" i="154" s="1"/>
  <c r="C24" i="154"/>
  <c r="B24" i="154"/>
  <c r="C23" i="154"/>
  <c r="B23" i="154"/>
  <c r="C22" i="154"/>
  <c r="B22" i="154"/>
  <c r="D22" i="154" s="1"/>
  <c r="F22" i="154" s="1"/>
  <c r="G22" i="154" s="1"/>
  <c r="C21" i="154"/>
  <c r="B21" i="154"/>
  <c r="D21" i="154" s="1"/>
  <c r="L21" i="154" s="1"/>
  <c r="C20" i="154"/>
  <c r="B20" i="154"/>
  <c r="C19" i="154"/>
  <c r="B19" i="154"/>
  <c r="C18" i="154"/>
  <c r="B18" i="154"/>
  <c r="C17" i="154"/>
  <c r="B17" i="154"/>
  <c r="D17" i="154" s="1"/>
  <c r="C16" i="154"/>
  <c r="B16" i="154"/>
  <c r="C15" i="154"/>
  <c r="B15" i="154"/>
  <c r="C14" i="154"/>
  <c r="B14" i="154"/>
  <c r="D14" i="154" s="1"/>
  <c r="C13" i="154"/>
  <c r="B13" i="154"/>
  <c r="C12" i="154"/>
  <c r="B12" i="154"/>
  <c r="C11" i="154"/>
  <c r="B11" i="154"/>
  <c r="C10" i="154"/>
  <c r="B10" i="154"/>
  <c r="D10" i="154" s="1"/>
  <c r="C9" i="154"/>
  <c r="B9" i="154"/>
  <c r="D9" i="154" s="1"/>
  <c r="D28" i="154"/>
  <c r="D27" i="154"/>
  <c r="D26" i="154"/>
  <c r="D24" i="154"/>
  <c r="D23" i="154"/>
  <c r="D20" i="154"/>
  <c r="D19" i="154"/>
  <c r="D18" i="154"/>
  <c r="D16" i="154"/>
  <c r="D15" i="154"/>
  <c r="D13" i="154"/>
  <c r="L13" i="154" s="1"/>
  <c r="M13" i="154" s="1"/>
  <c r="D12" i="154"/>
  <c r="D11" i="154"/>
  <c r="F11" i="154" s="1"/>
  <c r="G11" i="154" s="1"/>
  <c r="Q5" i="153" a="1"/>
  <c r="Q5" i="153" s="1"/>
  <c r="Q4" i="153" a="1"/>
  <c r="Q4" i="153" s="1"/>
  <c r="C28" i="152"/>
  <c r="B28" i="152"/>
  <c r="C27" i="152"/>
  <c r="B27" i="152"/>
  <c r="C26" i="152"/>
  <c r="B26" i="152"/>
  <c r="C25" i="152"/>
  <c r="B25" i="152"/>
  <c r="D25" i="152" s="1"/>
  <c r="C24" i="152"/>
  <c r="B24" i="152"/>
  <c r="C23" i="152"/>
  <c r="B23" i="152"/>
  <c r="C22" i="152"/>
  <c r="B22" i="152"/>
  <c r="C21" i="152"/>
  <c r="B21" i="152"/>
  <c r="D21" i="152" s="1"/>
  <c r="L21" i="152" s="1"/>
  <c r="C20" i="152"/>
  <c r="B20" i="152"/>
  <c r="C19" i="152"/>
  <c r="B19" i="152"/>
  <c r="C18" i="152"/>
  <c r="B18" i="152"/>
  <c r="C17" i="152"/>
  <c r="B17" i="152"/>
  <c r="D17" i="152" s="1"/>
  <c r="C16" i="152"/>
  <c r="B16" i="152"/>
  <c r="C15" i="152"/>
  <c r="B15" i="152"/>
  <c r="C14" i="152"/>
  <c r="B14" i="152"/>
  <c r="C13" i="152"/>
  <c r="B13" i="152"/>
  <c r="D13" i="152" s="1"/>
  <c r="L13" i="152" s="1"/>
  <c r="C12" i="152"/>
  <c r="B12" i="152"/>
  <c r="C11" i="152"/>
  <c r="B11" i="152"/>
  <c r="C10" i="152"/>
  <c r="B10" i="152"/>
  <c r="C9" i="152"/>
  <c r="B9" i="152"/>
  <c r="D9" i="152" s="1"/>
  <c r="D28" i="152"/>
  <c r="D27" i="152"/>
  <c r="D26" i="152"/>
  <c r="D24" i="152"/>
  <c r="D23" i="152"/>
  <c r="D22" i="152"/>
  <c r="D20" i="152"/>
  <c r="D19" i="152"/>
  <c r="D18" i="152"/>
  <c r="D16" i="152"/>
  <c r="D15" i="152"/>
  <c r="D14" i="152"/>
  <c r="D12" i="152"/>
  <c r="D11" i="152"/>
  <c r="D10" i="152"/>
  <c r="Q5" i="151" a="1"/>
  <c r="Q5" i="151" s="1"/>
  <c r="Q4" i="151" a="1"/>
  <c r="Q4" i="151" s="1"/>
  <c r="C28" i="150"/>
  <c r="B28" i="150"/>
  <c r="C27" i="150"/>
  <c r="B27" i="150"/>
  <c r="C26" i="150"/>
  <c r="B26" i="150"/>
  <c r="D26" i="150" s="1"/>
  <c r="C25" i="150"/>
  <c r="B25" i="150"/>
  <c r="D25" i="150" s="1"/>
  <c r="F25" i="150" s="1"/>
  <c r="G25" i="150" s="1"/>
  <c r="C24" i="150"/>
  <c r="B24" i="150"/>
  <c r="C23" i="150"/>
  <c r="B23" i="150"/>
  <c r="C22" i="150"/>
  <c r="B22" i="150"/>
  <c r="C21" i="150"/>
  <c r="B21" i="150"/>
  <c r="C20" i="150"/>
  <c r="B20" i="150"/>
  <c r="C19" i="150"/>
  <c r="B19" i="150"/>
  <c r="C18" i="150"/>
  <c r="B18" i="150"/>
  <c r="D18" i="150" s="1"/>
  <c r="C17" i="150"/>
  <c r="B17" i="150"/>
  <c r="D17" i="150" s="1"/>
  <c r="F17" i="150" s="1"/>
  <c r="G17" i="150" s="1"/>
  <c r="C16" i="150"/>
  <c r="B16" i="150"/>
  <c r="C15" i="150"/>
  <c r="B15" i="150"/>
  <c r="C14" i="150"/>
  <c r="B14" i="150"/>
  <c r="C13" i="150"/>
  <c r="B13" i="150"/>
  <c r="C12" i="150"/>
  <c r="B12" i="150"/>
  <c r="C11" i="150"/>
  <c r="B11" i="150"/>
  <c r="C10" i="150"/>
  <c r="B10" i="150"/>
  <c r="D10" i="150" s="1"/>
  <c r="C9" i="150"/>
  <c r="B9" i="150"/>
  <c r="D9" i="150" s="1"/>
  <c r="F9" i="150" s="1"/>
  <c r="G9" i="150" s="1"/>
  <c r="D28" i="150"/>
  <c r="D27" i="150"/>
  <c r="D24" i="150"/>
  <c r="D23" i="150"/>
  <c r="D22" i="150"/>
  <c r="D21" i="150"/>
  <c r="L21" i="150" s="1"/>
  <c r="M21" i="150" s="1"/>
  <c r="D20" i="150"/>
  <c r="D19" i="150"/>
  <c r="D16" i="150"/>
  <c r="D15" i="150"/>
  <c r="D14" i="150"/>
  <c r="D13" i="150"/>
  <c r="L13" i="150" s="1"/>
  <c r="M13" i="150" s="1"/>
  <c r="D12" i="150"/>
  <c r="D11" i="150"/>
  <c r="C28" i="147"/>
  <c r="B28" i="147"/>
  <c r="C27" i="147"/>
  <c r="B27" i="147"/>
  <c r="C26" i="147"/>
  <c r="B26" i="147"/>
  <c r="C25" i="147"/>
  <c r="B25" i="147"/>
  <c r="D25" i="147" s="1"/>
  <c r="C24" i="147"/>
  <c r="B24" i="147"/>
  <c r="C23" i="147"/>
  <c r="B23" i="147"/>
  <c r="C22" i="147"/>
  <c r="B22" i="147"/>
  <c r="C21" i="147"/>
  <c r="B21" i="147"/>
  <c r="D21" i="147" s="1"/>
  <c r="L21" i="147" s="1"/>
  <c r="C20" i="147"/>
  <c r="B20" i="147"/>
  <c r="C19" i="147"/>
  <c r="B19" i="147"/>
  <c r="C18" i="147"/>
  <c r="B18" i="147"/>
  <c r="C17" i="147"/>
  <c r="B17" i="147"/>
  <c r="D17" i="147" s="1"/>
  <c r="C16" i="147"/>
  <c r="B16" i="147"/>
  <c r="C15" i="147"/>
  <c r="B15" i="147"/>
  <c r="C14" i="147"/>
  <c r="B14" i="147"/>
  <c r="C13" i="147"/>
  <c r="B13" i="147"/>
  <c r="D13" i="147" s="1"/>
  <c r="L13" i="147" s="1"/>
  <c r="C12" i="147"/>
  <c r="B12" i="147"/>
  <c r="C11" i="147"/>
  <c r="B11" i="147"/>
  <c r="C10" i="147"/>
  <c r="B10" i="147"/>
  <c r="C9" i="147"/>
  <c r="B9" i="147"/>
  <c r="C28" i="149"/>
  <c r="B28" i="149"/>
  <c r="C27" i="149"/>
  <c r="B27" i="149"/>
  <c r="C26" i="149"/>
  <c r="D26" i="149" s="1"/>
  <c r="B26" i="149"/>
  <c r="C25" i="149"/>
  <c r="B25" i="149"/>
  <c r="D25" i="149" s="1"/>
  <c r="C24" i="149"/>
  <c r="B24" i="149"/>
  <c r="C23" i="149"/>
  <c r="B23" i="149"/>
  <c r="C22" i="149"/>
  <c r="B22" i="149"/>
  <c r="C21" i="149"/>
  <c r="B21" i="149"/>
  <c r="C20" i="149"/>
  <c r="B20" i="149"/>
  <c r="C19" i="149"/>
  <c r="B19" i="149"/>
  <c r="C18" i="149"/>
  <c r="D18" i="149" s="1"/>
  <c r="B18" i="149"/>
  <c r="C17" i="149"/>
  <c r="B17" i="149"/>
  <c r="D17" i="149" s="1"/>
  <c r="C16" i="149"/>
  <c r="B16" i="149"/>
  <c r="C15" i="149"/>
  <c r="B15" i="149"/>
  <c r="C14" i="149"/>
  <c r="B14" i="149"/>
  <c r="C13" i="149"/>
  <c r="B13" i="149"/>
  <c r="C12" i="149"/>
  <c r="B12" i="149"/>
  <c r="C11" i="149"/>
  <c r="B11" i="149"/>
  <c r="C10" i="149"/>
  <c r="D10" i="149" s="1"/>
  <c r="B10" i="149"/>
  <c r="C9" i="149"/>
  <c r="B9" i="149"/>
  <c r="D28" i="149"/>
  <c r="D27" i="149"/>
  <c r="F27" i="149" s="1"/>
  <c r="G27" i="149" s="1"/>
  <c r="D24" i="149"/>
  <c r="D23" i="149"/>
  <c r="D22" i="149"/>
  <c r="D21" i="149"/>
  <c r="L21" i="149" s="1"/>
  <c r="M21" i="149" s="1"/>
  <c r="D20" i="149"/>
  <c r="D19" i="149"/>
  <c r="F19" i="149" s="1"/>
  <c r="G19" i="149" s="1"/>
  <c r="D16" i="149"/>
  <c r="D15" i="149"/>
  <c r="D14" i="149"/>
  <c r="D13" i="149"/>
  <c r="L13" i="149" s="1"/>
  <c r="M13" i="149" s="1"/>
  <c r="D12" i="149"/>
  <c r="D11" i="149"/>
  <c r="F11" i="149" s="1"/>
  <c r="G11" i="149" s="1"/>
  <c r="Q5" i="148" a="1"/>
  <c r="Q5" i="148" s="1"/>
  <c r="Q4" i="148" a="1"/>
  <c r="Q4" i="148" s="1"/>
  <c r="D22" i="147"/>
  <c r="F22" i="147" s="1"/>
  <c r="G22" i="147" s="1"/>
  <c r="D14" i="147"/>
  <c r="F14" i="147" s="1"/>
  <c r="G14" i="147" s="1"/>
  <c r="C28" i="144"/>
  <c r="B28" i="144"/>
  <c r="C27" i="144"/>
  <c r="B27" i="144"/>
  <c r="C26" i="144"/>
  <c r="B26" i="144"/>
  <c r="D26" i="144" s="1"/>
  <c r="C25" i="144"/>
  <c r="B25" i="144"/>
  <c r="D25" i="144" s="1"/>
  <c r="C24" i="144"/>
  <c r="B24" i="144"/>
  <c r="C23" i="144"/>
  <c r="B23" i="144"/>
  <c r="C22" i="144"/>
  <c r="B22" i="144"/>
  <c r="D22" i="144" s="1"/>
  <c r="C21" i="144"/>
  <c r="B21" i="144"/>
  <c r="D21" i="144" s="1"/>
  <c r="L21" i="144" s="1"/>
  <c r="R37" i="145" s="1"/>
  <c r="C20" i="144"/>
  <c r="B20" i="144"/>
  <c r="C19" i="144"/>
  <c r="B19" i="144"/>
  <c r="C18" i="144"/>
  <c r="B18" i="144"/>
  <c r="C17" i="144"/>
  <c r="B17" i="144"/>
  <c r="D17" i="144" s="1"/>
  <c r="C16" i="144"/>
  <c r="B16" i="144"/>
  <c r="C15" i="144"/>
  <c r="B15" i="144"/>
  <c r="C14" i="144"/>
  <c r="B14" i="144"/>
  <c r="C13" i="144"/>
  <c r="B13" i="144"/>
  <c r="D13" i="144" s="1"/>
  <c r="C12" i="144"/>
  <c r="B12" i="144"/>
  <c r="C11" i="144"/>
  <c r="B11" i="144"/>
  <c r="C10" i="144"/>
  <c r="B10" i="144"/>
  <c r="D10" i="144" s="1"/>
  <c r="C9" i="144"/>
  <c r="B9" i="144"/>
  <c r="D28" i="147"/>
  <c r="D27" i="147"/>
  <c r="D26" i="147"/>
  <c r="D24" i="147"/>
  <c r="D23" i="147"/>
  <c r="D20" i="147"/>
  <c r="D19" i="147"/>
  <c r="D18" i="147"/>
  <c r="D16" i="147"/>
  <c r="D15" i="147"/>
  <c r="D12" i="147"/>
  <c r="D11" i="147"/>
  <c r="D10" i="147"/>
  <c r="D9" i="147"/>
  <c r="Q5" i="146" a="1"/>
  <c r="Q5" i="146" s="1"/>
  <c r="Q4" i="146" a="1"/>
  <c r="Q4" i="146" s="1"/>
  <c r="Q5" i="145" a="1"/>
  <c r="Q5" i="145" s="1"/>
  <c r="Q4" i="145" a="1"/>
  <c r="Q4" i="145" s="1"/>
  <c r="D14" i="144"/>
  <c r="D9" i="144"/>
  <c r="D28" i="144"/>
  <c r="D27" i="144"/>
  <c r="D24" i="144"/>
  <c r="D23" i="144"/>
  <c r="F23" i="144" s="1"/>
  <c r="G23" i="144" s="1"/>
  <c r="D20" i="144"/>
  <c r="D19" i="144"/>
  <c r="D18" i="144"/>
  <c r="D16" i="144"/>
  <c r="D15" i="144"/>
  <c r="F15" i="144" s="1"/>
  <c r="G15" i="144" s="1"/>
  <c r="D12" i="144"/>
  <c r="D11" i="144"/>
  <c r="Q5" i="143" a="1"/>
  <c r="Q5" i="143" s="1"/>
  <c r="Q4" i="143" a="1"/>
  <c r="Q4" i="143" s="1"/>
  <c r="C28" i="142"/>
  <c r="B28" i="142"/>
  <c r="C27" i="142"/>
  <c r="B27" i="142"/>
  <c r="C26" i="142"/>
  <c r="B26" i="142"/>
  <c r="D26" i="142" s="1"/>
  <c r="C25" i="142"/>
  <c r="B25" i="142"/>
  <c r="C24" i="142"/>
  <c r="B24" i="142"/>
  <c r="C23" i="142"/>
  <c r="B23" i="142"/>
  <c r="C22" i="142"/>
  <c r="B22" i="142"/>
  <c r="D22" i="142" s="1"/>
  <c r="C21" i="142"/>
  <c r="B21" i="142"/>
  <c r="C20" i="142"/>
  <c r="B20" i="142"/>
  <c r="C19" i="142"/>
  <c r="B19" i="142"/>
  <c r="C18" i="142"/>
  <c r="B18" i="142"/>
  <c r="D18" i="142" s="1"/>
  <c r="C17" i="142"/>
  <c r="B17" i="142"/>
  <c r="C16" i="142"/>
  <c r="B16" i="142"/>
  <c r="C15" i="142"/>
  <c r="B15" i="142"/>
  <c r="C14" i="142"/>
  <c r="B14" i="142"/>
  <c r="D14" i="142" s="1"/>
  <c r="C13" i="142"/>
  <c r="B13" i="142"/>
  <c r="C12" i="142"/>
  <c r="B12" i="142"/>
  <c r="C11" i="142"/>
  <c r="B11" i="142"/>
  <c r="C10" i="142"/>
  <c r="B10" i="142"/>
  <c r="D10" i="142" s="1"/>
  <c r="C9" i="142"/>
  <c r="B9" i="142"/>
  <c r="D28" i="142"/>
  <c r="D27" i="142"/>
  <c r="D25" i="142"/>
  <c r="D24" i="142"/>
  <c r="D23" i="142"/>
  <c r="F23" i="142" s="1"/>
  <c r="G23" i="142" s="1"/>
  <c r="D21" i="142"/>
  <c r="L21" i="142" s="1"/>
  <c r="M21" i="142" s="1"/>
  <c r="D20" i="142"/>
  <c r="D19" i="142"/>
  <c r="D17" i="142"/>
  <c r="D16" i="142"/>
  <c r="D15" i="142"/>
  <c r="L15" i="142" s="1"/>
  <c r="M15" i="142" s="1"/>
  <c r="D13" i="142"/>
  <c r="L13" i="142" s="1"/>
  <c r="M13" i="142" s="1"/>
  <c r="D12" i="142"/>
  <c r="D11" i="142"/>
  <c r="D9" i="142"/>
  <c r="Q5" i="141" a="1"/>
  <c r="Q5" i="141" s="1"/>
  <c r="Q4" i="141" a="1"/>
  <c r="Q4" i="141" s="1"/>
  <c r="C28" i="140"/>
  <c r="B28" i="140"/>
  <c r="C27" i="140"/>
  <c r="B27" i="140"/>
  <c r="C26" i="140"/>
  <c r="B26" i="140"/>
  <c r="D26" i="140" s="1"/>
  <c r="C25" i="140"/>
  <c r="B25" i="140"/>
  <c r="D25" i="140" s="1"/>
  <c r="C24" i="140"/>
  <c r="B24" i="140"/>
  <c r="C23" i="140"/>
  <c r="B23" i="140"/>
  <c r="C22" i="140"/>
  <c r="B22" i="140"/>
  <c r="D22" i="140" s="1"/>
  <c r="F22" i="140" s="1"/>
  <c r="G22" i="140" s="1"/>
  <c r="C21" i="140"/>
  <c r="B21" i="140"/>
  <c r="C20" i="140"/>
  <c r="B20" i="140"/>
  <c r="C19" i="140"/>
  <c r="B19" i="140"/>
  <c r="C18" i="140"/>
  <c r="B18" i="140"/>
  <c r="D18" i="140" s="1"/>
  <c r="C17" i="140"/>
  <c r="B17" i="140"/>
  <c r="D17" i="140" s="1"/>
  <c r="C16" i="140"/>
  <c r="B16" i="140"/>
  <c r="C15" i="140"/>
  <c r="B15" i="140"/>
  <c r="C14" i="140"/>
  <c r="B14" i="140"/>
  <c r="D14" i="140" s="1"/>
  <c r="F14" i="140" s="1"/>
  <c r="G14" i="140" s="1"/>
  <c r="C13" i="140"/>
  <c r="B13" i="140"/>
  <c r="C12" i="140"/>
  <c r="B12" i="140"/>
  <c r="C11" i="140"/>
  <c r="B11" i="140"/>
  <c r="C10" i="140"/>
  <c r="B10" i="140"/>
  <c r="D10" i="140" s="1"/>
  <c r="C9" i="140"/>
  <c r="B9" i="140"/>
  <c r="D9" i="140" s="1"/>
  <c r="D28" i="140"/>
  <c r="D27" i="140"/>
  <c r="D24" i="140"/>
  <c r="D23" i="140"/>
  <c r="D21" i="140"/>
  <c r="L21" i="140" s="1"/>
  <c r="M21" i="140" s="1"/>
  <c r="D20" i="140"/>
  <c r="D19" i="140"/>
  <c r="D16" i="140"/>
  <c r="D15" i="140"/>
  <c r="D13" i="140"/>
  <c r="L13" i="140" s="1"/>
  <c r="M13" i="140" s="1"/>
  <c r="D12" i="140"/>
  <c r="D11" i="140"/>
  <c r="Q5" i="139" a="1"/>
  <c r="Q5" i="139" s="1"/>
  <c r="Q4" i="139" a="1"/>
  <c r="Q4" i="139" s="1"/>
  <c r="C28" i="138"/>
  <c r="B28" i="138"/>
  <c r="C27" i="138"/>
  <c r="B27" i="138"/>
  <c r="C26" i="138"/>
  <c r="B26" i="138"/>
  <c r="C25" i="138"/>
  <c r="B25" i="138"/>
  <c r="D25" i="138" s="1"/>
  <c r="F25" i="138" s="1"/>
  <c r="G25" i="138" s="1"/>
  <c r="C24" i="138"/>
  <c r="B24" i="138"/>
  <c r="C23" i="138"/>
  <c r="B23" i="138"/>
  <c r="C22" i="138"/>
  <c r="B22" i="138"/>
  <c r="C21" i="138"/>
  <c r="B21" i="138"/>
  <c r="D21" i="138" s="1"/>
  <c r="L21" i="138" s="1"/>
  <c r="C20" i="138"/>
  <c r="B20" i="138"/>
  <c r="C19" i="138"/>
  <c r="B19" i="138"/>
  <c r="C18" i="138"/>
  <c r="B18" i="138"/>
  <c r="C17" i="138"/>
  <c r="B17" i="138"/>
  <c r="D17" i="138" s="1"/>
  <c r="F17" i="138" s="1"/>
  <c r="G17" i="138" s="1"/>
  <c r="C16" i="138"/>
  <c r="B16" i="138"/>
  <c r="C15" i="138"/>
  <c r="B15" i="138"/>
  <c r="C14" i="138"/>
  <c r="B14" i="138"/>
  <c r="C13" i="138"/>
  <c r="B13" i="138"/>
  <c r="D13" i="138" s="1"/>
  <c r="L13" i="138" s="1"/>
  <c r="C12" i="138"/>
  <c r="B12" i="138"/>
  <c r="C11" i="138"/>
  <c r="B11" i="138"/>
  <c r="C10" i="138"/>
  <c r="B10" i="138"/>
  <c r="C9" i="138"/>
  <c r="B9" i="138"/>
  <c r="D9" i="138" s="1"/>
  <c r="F9" i="138" s="1"/>
  <c r="G9" i="138" s="1"/>
  <c r="D28" i="138"/>
  <c r="D27" i="138"/>
  <c r="D26" i="138"/>
  <c r="F24" i="138"/>
  <c r="G24" i="138" s="1"/>
  <c r="D24" i="138"/>
  <c r="L24" i="138" s="1"/>
  <c r="M24" i="138" s="1"/>
  <c r="D23" i="138"/>
  <c r="D22" i="138"/>
  <c r="D20" i="138"/>
  <c r="D19" i="138"/>
  <c r="D18" i="138"/>
  <c r="F16" i="138"/>
  <c r="G16" i="138" s="1"/>
  <c r="D16" i="138"/>
  <c r="L16" i="138" s="1"/>
  <c r="M16" i="138" s="1"/>
  <c r="D15" i="138"/>
  <c r="D14" i="138"/>
  <c r="D12" i="138"/>
  <c r="D11" i="138"/>
  <c r="D10" i="138"/>
  <c r="Q5" i="137" a="1"/>
  <c r="Q5" i="137" s="1"/>
  <c r="Q4" i="137" a="1"/>
  <c r="Q4" i="137" s="1"/>
  <c r="C28" i="136"/>
  <c r="B28" i="136"/>
  <c r="C27" i="136"/>
  <c r="B27" i="136"/>
  <c r="C26" i="136"/>
  <c r="B26" i="136"/>
  <c r="C25" i="136"/>
  <c r="B25" i="136"/>
  <c r="D25" i="136" s="1"/>
  <c r="C24" i="136"/>
  <c r="B24" i="136"/>
  <c r="C23" i="136"/>
  <c r="B23" i="136"/>
  <c r="C22" i="136"/>
  <c r="B22" i="136"/>
  <c r="C21" i="136"/>
  <c r="B21" i="136"/>
  <c r="D21" i="136" s="1"/>
  <c r="L21" i="136" s="1"/>
  <c r="C20" i="136"/>
  <c r="B20" i="136"/>
  <c r="C19" i="136"/>
  <c r="B19" i="136"/>
  <c r="C18" i="136"/>
  <c r="B18" i="136"/>
  <c r="C17" i="136"/>
  <c r="B17" i="136"/>
  <c r="D17" i="136" s="1"/>
  <c r="C16" i="136"/>
  <c r="B16" i="136"/>
  <c r="C15" i="136"/>
  <c r="B15" i="136"/>
  <c r="C14" i="136"/>
  <c r="B14" i="136"/>
  <c r="C13" i="136"/>
  <c r="B13" i="136"/>
  <c r="D13" i="136" s="1"/>
  <c r="L13" i="136" s="1"/>
  <c r="C12" i="136"/>
  <c r="B12" i="136"/>
  <c r="C11" i="136"/>
  <c r="B11" i="136"/>
  <c r="C10" i="136"/>
  <c r="B10" i="136"/>
  <c r="C9" i="136"/>
  <c r="B9" i="136"/>
  <c r="D9" i="136" s="1"/>
  <c r="D28" i="136"/>
  <c r="D27" i="136"/>
  <c r="D26" i="136"/>
  <c r="D24" i="136"/>
  <c r="D23" i="136"/>
  <c r="D22" i="136"/>
  <c r="D20" i="136"/>
  <c r="D19" i="136"/>
  <c r="D18" i="136"/>
  <c r="D16" i="136"/>
  <c r="D15" i="136"/>
  <c r="D14" i="136"/>
  <c r="D12" i="136"/>
  <c r="D11" i="136"/>
  <c r="D10" i="136"/>
  <c r="Q5" i="135" a="1"/>
  <c r="Q5" i="135" s="1"/>
  <c r="Q4" i="135" a="1"/>
  <c r="Q4" i="135" s="1"/>
  <c r="C28" i="132"/>
  <c r="B28" i="132"/>
  <c r="C27" i="132"/>
  <c r="B27" i="132"/>
  <c r="C26" i="132"/>
  <c r="B26" i="132"/>
  <c r="D26" i="132" s="1"/>
  <c r="C25" i="132"/>
  <c r="B25" i="132"/>
  <c r="D25" i="132" s="1"/>
  <c r="C24" i="132"/>
  <c r="B24" i="132"/>
  <c r="C23" i="132"/>
  <c r="B23" i="132"/>
  <c r="C22" i="132"/>
  <c r="B22" i="132"/>
  <c r="D22" i="132" s="1"/>
  <c r="F22" i="132" s="1"/>
  <c r="G22" i="132" s="1"/>
  <c r="C21" i="132"/>
  <c r="B21" i="132"/>
  <c r="C20" i="132"/>
  <c r="B20" i="132"/>
  <c r="C19" i="132"/>
  <c r="B19" i="132"/>
  <c r="C18" i="132"/>
  <c r="B18" i="132"/>
  <c r="D18" i="132" s="1"/>
  <c r="C17" i="132"/>
  <c r="B17" i="132"/>
  <c r="D17" i="132" s="1"/>
  <c r="C16" i="132"/>
  <c r="B16" i="132"/>
  <c r="C15" i="132"/>
  <c r="B15" i="132"/>
  <c r="C14" i="132"/>
  <c r="B14" i="132"/>
  <c r="D14" i="132" s="1"/>
  <c r="F14" i="132" s="1"/>
  <c r="G14" i="132" s="1"/>
  <c r="C13" i="132"/>
  <c r="B13" i="132"/>
  <c r="C12" i="132"/>
  <c r="B12" i="132"/>
  <c r="C11" i="132"/>
  <c r="B11" i="132"/>
  <c r="C10" i="132"/>
  <c r="B10" i="132"/>
  <c r="D10" i="132" s="1"/>
  <c r="C9" i="132"/>
  <c r="B9" i="132"/>
  <c r="D9" i="132" s="1"/>
  <c r="Q5" i="133" a="1"/>
  <c r="Q5" i="133" s="1"/>
  <c r="Q4" i="133" a="1"/>
  <c r="Q4" i="133" s="1"/>
  <c r="D28" i="132"/>
  <c r="D27" i="132"/>
  <c r="D24" i="132"/>
  <c r="D23" i="132"/>
  <c r="D21" i="132"/>
  <c r="F21" i="132" s="1"/>
  <c r="G21" i="132" s="1"/>
  <c r="D20" i="132"/>
  <c r="D19" i="132"/>
  <c r="D16" i="132"/>
  <c r="D15" i="132"/>
  <c r="D13" i="132"/>
  <c r="L13" i="132" s="1"/>
  <c r="M13" i="132" s="1"/>
  <c r="D12" i="132"/>
  <c r="D11" i="132"/>
  <c r="Q4" i="3" a="1"/>
  <c r="Q4" i="3" s="1"/>
  <c r="D9" i="149" l="1"/>
  <c r="M13" i="190"/>
  <c r="O13" i="190" s="1"/>
  <c r="AD18" i="189" s="1"/>
  <c r="AD19" i="189"/>
  <c r="M21" i="190"/>
  <c r="P21" i="190" s="1"/>
  <c r="R37" i="189"/>
  <c r="F11" i="190"/>
  <c r="G11" i="190" s="1"/>
  <c r="L11" i="190"/>
  <c r="N21" i="190"/>
  <c r="L25" i="190"/>
  <c r="F25" i="190"/>
  <c r="G25" i="190" s="1"/>
  <c r="L18" i="190"/>
  <c r="F18" i="190"/>
  <c r="G18" i="190" s="1"/>
  <c r="F22" i="190"/>
  <c r="G22" i="190" s="1"/>
  <c r="L22" i="190"/>
  <c r="F12" i="190"/>
  <c r="G12" i="190" s="1"/>
  <c r="L12" i="190"/>
  <c r="J15" i="190"/>
  <c r="H15" i="190"/>
  <c r="I15" i="190" s="1"/>
  <c r="L26" i="190"/>
  <c r="F26" i="190"/>
  <c r="G26" i="190" s="1"/>
  <c r="F9" i="190"/>
  <c r="G9" i="190" s="1"/>
  <c r="L9" i="190"/>
  <c r="F19" i="189" s="1"/>
  <c r="L16" i="190"/>
  <c r="F16" i="190"/>
  <c r="G16" i="190" s="1"/>
  <c r="F27" i="190"/>
  <c r="G27" i="190" s="1"/>
  <c r="L27" i="190"/>
  <c r="F20" i="190"/>
  <c r="G20" i="190" s="1"/>
  <c r="L20" i="190"/>
  <c r="J23" i="190"/>
  <c r="H23" i="190"/>
  <c r="I23" i="190" s="1"/>
  <c r="F19" i="190"/>
  <c r="G19" i="190" s="1"/>
  <c r="L19" i="190"/>
  <c r="L10" i="190"/>
  <c r="F10" i="190"/>
  <c r="G10" i="190" s="1"/>
  <c r="N13" i="190"/>
  <c r="AB18" i="189" s="1"/>
  <c r="L17" i="190"/>
  <c r="F17" i="190"/>
  <c r="G17" i="190" s="1"/>
  <c r="L24" i="190"/>
  <c r="F24" i="190"/>
  <c r="G24" i="190" s="1"/>
  <c r="F14" i="190"/>
  <c r="G14" i="190" s="1"/>
  <c r="L14" i="190"/>
  <c r="F28" i="190"/>
  <c r="G28" i="190" s="1"/>
  <c r="L28" i="190"/>
  <c r="L15" i="190"/>
  <c r="L23" i="190"/>
  <c r="F13" i="190"/>
  <c r="G13" i="190" s="1"/>
  <c r="F21" i="190"/>
  <c r="G21" i="190" s="1"/>
  <c r="P4" i="187"/>
  <c r="F11" i="188"/>
  <c r="G11" i="188" s="1"/>
  <c r="L11" i="188"/>
  <c r="M11" i="188" s="1"/>
  <c r="P21" i="188"/>
  <c r="N21" i="188"/>
  <c r="O21" i="188" s="1"/>
  <c r="L25" i="188"/>
  <c r="M25" i="188" s="1"/>
  <c r="F25" i="188"/>
  <c r="G25" i="188" s="1"/>
  <c r="J14" i="188"/>
  <c r="H14" i="188"/>
  <c r="I14" i="188" s="1"/>
  <c r="L18" i="188"/>
  <c r="M18" i="188" s="1"/>
  <c r="F18" i="188"/>
  <c r="G18" i="188" s="1"/>
  <c r="F19" i="188"/>
  <c r="G19" i="188" s="1"/>
  <c r="L19" i="188"/>
  <c r="M19" i="188" s="1"/>
  <c r="J22" i="188"/>
  <c r="I22" i="188"/>
  <c r="H22" i="188"/>
  <c r="L26" i="188"/>
  <c r="M26" i="188" s="1"/>
  <c r="F26" i="188"/>
  <c r="G26" i="188" s="1"/>
  <c r="F9" i="188"/>
  <c r="G9" i="188" s="1"/>
  <c r="L9" i="188"/>
  <c r="L16" i="188"/>
  <c r="M16" i="188" s="1"/>
  <c r="F16" i="188"/>
  <c r="G16" i="188" s="1"/>
  <c r="F20" i="188"/>
  <c r="G20" i="188" s="1"/>
  <c r="L20" i="188"/>
  <c r="M20" i="188" s="1"/>
  <c r="F23" i="188"/>
  <c r="G23" i="188" s="1"/>
  <c r="L23" i="188"/>
  <c r="M23" i="188" s="1"/>
  <c r="F27" i="188"/>
  <c r="G27" i="188" s="1"/>
  <c r="L27" i="188"/>
  <c r="M27" i="188" s="1"/>
  <c r="F15" i="188"/>
  <c r="G15" i="188" s="1"/>
  <c r="L15" i="188"/>
  <c r="M15" i="188" s="1"/>
  <c r="L10" i="188"/>
  <c r="M10" i="188" s="1"/>
  <c r="F10" i="188"/>
  <c r="G10" i="188" s="1"/>
  <c r="P13" i="188"/>
  <c r="N13" i="188"/>
  <c r="O13" i="188" s="1"/>
  <c r="F17" i="188"/>
  <c r="G17" i="188" s="1"/>
  <c r="L17" i="188"/>
  <c r="M17" i="188" s="1"/>
  <c r="L24" i="188"/>
  <c r="M24" i="188" s="1"/>
  <c r="F24" i="188"/>
  <c r="G24" i="188" s="1"/>
  <c r="F28" i="188"/>
  <c r="G28" i="188" s="1"/>
  <c r="L28" i="188"/>
  <c r="M28" i="188" s="1"/>
  <c r="F12" i="188"/>
  <c r="G12" i="188" s="1"/>
  <c r="L12" i="188"/>
  <c r="M12" i="188" s="1"/>
  <c r="F13" i="188"/>
  <c r="G13" i="188" s="1"/>
  <c r="F21" i="188"/>
  <c r="G21" i="188" s="1"/>
  <c r="L14" i="188"/>
  <c r="M14" i="188" s="1"/>
  <c r="L22" i="188"/>
  <c r="M22" i="188" s="1"/>
  <c r="P5" i="187"/>
  <c r="O4" i="187"/>
  <c r="N4" i="187" s="1"/>
  <c r="M13" i="186"/>
  <c r="N13" i="186" s="1"/>
  <c r="AD19" i="185"/>
  <c r="M21" i="186"/>
  <c r="P21" i="186" s="1"/>
  <c r="R37" i="185"/>
  <c r="F25" i="186"/>
  <c r="G25" i="186" s="1"/>
  <c r="L25" i="186"/>
  <c r="H14" i="186"/>
  <c r="I14" i="186" s="1"/>
  <c r="J14" i="186"/>
  <c r="F12" i="186"/>
  <c r="G12" i="186" s="1"/>
  <c r="L12" i="186"/>
  <c r="L15" i="186"/>
  <c r="F15" i="186"/>
  <c r="G15" i="186" s="1"/>
  <c r="F19" i="186"/>
  <c r="G19" i="186" s="1"/>
  <c r="L19" i="186"/>
  <c r="L18" i="186"/>
  <c r="F18" i="186"/>
  <c r="G18" i="186" s="1"/>
  <c r="H22" i="186"/>
  <c r="I22" i="186" s="1"/>
  <c r="J22" i="186"/>
  <c r="L26" i="186"/>
  <c r="F26" i="186"/>
  <c r="G26" i="186" s="1"/>
  <c r="N21" i="186"/>
  <c r="P36" i="185" s="1"/>
  <c r="O21" i="186"/>
  <c r="R36" i="185" s="1"/>
  <c r="F9" i="186"/>
  <c r="G9" i="186" s="1"/>
  <c r="L9" i="186"/>
  <c r="F19" i="185" s="1"/>
  <c r="F16" i="186"/>
  <c r="G16" i="186" s="1"/>
  <c r="L16" i="186"/>
  <c r="F20" i="186"/>
  <c r="G20" i="186" s="1"/>
  <c r="L20" i="186"/>
  <c r="L23" i="186"/>
  <c r="F23" i="186"/>
  <c r="G23" i="186" s="1"/>
  <c r="F27" i="186"/>
  <c r="G27" i="186" s="1"/>
  <c r="L27" i="186"/>
  <c r="F11" i="186"/>
  <c r="G11" i="186" s="1"/>
  <c r="L11" i="186"/>
  <c r="L10" i="186"/>
  <c r="F10" i="186"/>
  <c r="G10" i="186" s="1"/>
  <c r="P13" i="186"/>
  <c r="F17" i="186"/>
  <c r="G17" i="186" s="1"/>
  <c r="L17" i="186"/>
  <c r="L24" i="186"/>
  <c r="F24" i="186"/>
  <c r="G24" i="186" s="1"/>
  <c r="F28" i="186"/>
  <c r="G28" i="186" s="1"/>
  <c r="L28" i="186"/>
  <c r="F13" i="186"/>
  <c r="G13" i="186" s="1"/>
  <c r="F21" i="186"/>
  <c r="G21" i="186" s="1"/>
  <c r="L14" i="186"/>
  <c r="L22" i="186"/>
  <c r="P4" i="183"/>
  <c r="L25" i="184"/>
  <c r="M25" i="184" s="1"/>
  <c r="F25" i="184"/>
  <c r="G25" i="184" s="1"/>
  <c r="F11" i="184"/>
  <c r="G11" i="184" s="1"/>
  <c r="L11" i="184"/>
  <c r="M11" i="184" s="1"/>
  <c r="P21" i="184"/>
  <c r="O21" i="184"/>
  <c r="N21" i="184"/>
  <c r="L18" i="184"/>
  <c r="M18" i="184" s="1"/>
  <c r="F18" i="184"/>
  <c r="G18" i="184" s="1"/>
  <c r="F12" i="184"/>
  <c r="G12" i="184" s="1"/>
  <c r="L12" i="184"/>
  <c r="M12" i="184" s="1"/>
  <c r="F15" i="184"/>
  <c r="G15" i="184" s="1"/>
  <c r="L15" i="184"/>
  <c r="M15" i="184" s="1"/>
  <c r="F19" i="184"/>
  <c r="G19" i="184" s="1"/>
  <c r="L19" i="184"/>
  <c r="M19" i="184" s="1"/>
  <c r="L26" i="184"/>
  <c r="M26" i="184" s="1"/>
  <c r="F26" i="184"/>
  <c r="G26" i="184" s="1"/>
  <c r="F23" i="184"/>
  <c r="G23" i="184" s="1"/>
  <c r="L23" i="184"/>
  <c r="M23" i="184" s="1"/>
  <c r="F27" i="184"/>
  <c r="G27" i="184" s="1"/>
  <c r="L27" i="184"/>
  <c r="M27" i="184" s="1"/>
  <c r="F9" i="184"/>
  <c r="G9" i="184" s="1"/>
  <c r="L9" i="184"/>
  <c r="L16" i="184"/>
  <c r="M16" i="184" s="1"/>
  <c r="F16" i="184"/>
  <c r="G16" i="184" s="1"/>
  <c r="F20" i="184"/>
  <c r="G20" i="184" s="1"/>
  <c r="L20" i="184"/>
  <c r="M20" i="184" s="1"/>
  <c r="F22" i="184"/>
  <c r="G22" i="184" s="1"/>
  <c r="L22" i="184"/>
  <c r="M22" i="184" s="1"/>
  <c r="L24" i="184"/>
  <c r="M24" i="184" s="1"/>
  <c r="F24" i="184"/>
  <c r="G24" i="184" s="1"/>
  <c r="F28" i="184"/>
  <c r="G28" i="184" s="1"/>
  <c r="L28" i="184"/>
  <c r="M28" i="184" s="1"/>
  <c r="J14" i="184"/>
  <c r="H14" i="184"/>
  <c r="I14" i="184" s="1"/>
  <c r="L10" i="184"/>
  <c r="M10" i="184" s="1"/>
  <c r="F10" i="184"/>
  <c r="G10" i="184" s="1"/>
  <c r="P13" i="184"/>
  <c r="N13" i="184"/>
  <c r="O13" i="184" s="1"/>
  <c r="F17" i="184"/>
  <c r="G17" i="184" s="1"/>
  <c r="L17" i="184"/>
  <c r="M17" i="184" s="1"/>
  <c r="F13" i="184"/>
  <c r="G13" i="184" s="1"/>
  <c r="F21" i="184"/>
  <c r="G21" i="184" s="1"/>
  <c r="L14" i="184"/>
  <c r="M14" i="184" s="1"/>
  <c r="P5" i="183"/>
  <c r="O4" i="183"/>
  <c r="N4" i="183" s="1"/>
  <c r="R37" i="181"/>
  <c r="AD19" i="181"/>
  <c r="F25" i="182"/>
  <c r="G25" i="182" s="1"/>
  <c r="L25" i="182"/>
  <c r="L10" i="182"/>
  <c r="F10" i="182"/>
  <c r="G10" i="182" s="1"/>
  <c r="F14" i="182"/>
  <c r="G14" i="182" s="1"/>
  <c r="L14" i="182"/>
  <c r="N21" i="182"/>
  <c r="P21" i="182"/>
  <c r="F15" i="182"/>
  <c r="G15" i="182" s="1"/>
  <c r="L15" i="182"/>
  <c r="F19" i="182"/>
  <c r="G19" i="182" s="1"/>
  <c r="L19" i="182"/>
  <c r="F22" i="182"/>
  <c r="G22" i="182" s="1"/>
  <c r="L22" i="182"/>
  <c r="L26" i="182"/>
  <c r="F26" i="182"/>
  <c r="G26" i="182" s="1"/>
  <c r="F12" i="182"/>
  <c r="G12" i="182" s="1"/>
  <c r="L12" i="182"/>
  <c r="F23" i="182"/>
  <c r="G23" i="182" s="1"/>
  <c r="L23" i="182"/>
  <c r="F27" i="182"/>
  <c r="G27" i="182" s="1"/>
  <c r="L27" i="182"/>
  <c r="O13" i="182"/>
  <c r="AD18" i="181" s="1"/>
  <c r="N13" i="182"/>
  <c r="AB18" i="181" s="1"/>
  <c r="P13" i="182"/>
  <c r="F11" i="182"/>
  <c r="G11" i="182" s="1"/>
  <c r="L11" i="182"/>
  <c r="L16" i="182"/>
  <c r="F16" i="182"/>
  <c r="G16" i="182" s="1"/>
  <c r="F20" i="182"/>
  <c r="G20" i="182" s="1"/>
  <c r="L20" i="182"/>
  <c r="L18" i="182"/>
  <c r="F18" i="182"/>
  <c r="G18" i="182" s="1"/>
  <c r="F9" i="182"/>
  <c r="G9" i="182" s="1"/>
  <c r="L9" i="182"/>
  <c r="F19" i="181" s="1"/>
  <c r="F24" i="182"/>
  <c r="G24" i="182" s="1"/>
  <c r="L24" i="182"/>
  <c r="F28" i="182"/>
  <c r="G28" i="182" s="1"/>
  <c r="L28" i="182"/>
  <c r="F17" i="182"/>
  <c r="G17" i="182" s="1"/>
  <c r="L17" i="182"/>
  <c r="F21" i="182"/>
  <c r="G21" i="182" s="1"/>
  <c r="F13" i="182"/>
  <c r="G13" i="182" s="1"/>
  <c r="M21" i="180"/>
  <c r="R37" i="179"/>
  <c r="AJ37" i="179"/>
  <c r="AD19" i="179"/>
  <c r="AV19" i="179"/>
  <c r="L26" i="180"/>
  <c r="F26" i="180"/>
  <c r="G26" i="180" s="1"/>
  <c r="N13" i="180"/>
  <c r="AB18" i="179" s="1"/>
  <c r="P13" i="180"/>
  <c r="J16" i="180"/>
  <c r="H16" i="180"/>
  <c r="I16" i="180" s="1"/>
  <c r="L23" i="180"/>
  <c r="F23" i="180"/>
  <c r="G23" i="180" s="1"/>
  <c r="L10" i="180"/>
  <c r="F10" i="180"/>
  <c r="G10" i="180" s="1"/>
  <c r="F14" i="180"/>
  <c r="G14" i="180" s="1"/>
  <c r="L14" i="180"/>
  <c r="F17" i="180"/>
  <c r="G17" i="180" s="1"/>
  <c r="L17" i="180"/>
  <c r="I20" i="180"/>
  <c r="H20" i="180"/>
  <c r="J20" i="180"/>
  <c r="F27" i="180"/>
  <c r="G27" i="180" s="1"/>
  <c r="L27" i="180"/>
  <c r="F9" i="180"/>
  <c r="G9" i="180" s="1"/>
  <c r="L9" i="180"/>
  <c r="F19" i="179" s="1"/>
  <c r="F11" i="180"/>
  <c r="G11" i="180" s="1"/>
  <c r="L11" i="180"/>
  <c r="F15" i="180"/>
  <c r="G15" i="180" s="1"/>
  <c r="L15" i="180"/>
  <c r="L18" i="180"/>
  <c r="F18" i="180"/>
  <c r="G18" i="180" s="1"/>
  <c r="N24" i="180"/>
  <c r="AH36" i="179" s="1"/>
  <c r="O24" i="180"/>
  <c r="AJ36" i="179" s="1"/>
  <c r="P24" i="180"/>
  <c r="N16" i="180"/>
  <c r="P16" i="180"/>
  <c r="F12" i="180"/>
  <c r="G12" i="180" s="1"/>
  <c r="L12" i="180"/>
  <c r="P21" i="180"/>
  <c r="N21" i="180"/>
  <c r="J24" i="180"/>
  <c r="H24" i="180"/>
  <c r="I24" i="180" s="1"/>
  <c r="F19" i="180"/>
  <c r="G19" i="180" s="1"/>
  <c r="L19" i="180"/>
  <c r="F22" i="180"/>
  <c r="G22" i="180" s="1"/>
  <c r="L22" i="180"/>
  <c r="F25" i="180"/>
  <c r="G25" i="180" s="1"/>
  <c r="L25" i="180"/>
  <c r="J28" i="180"/>
  <c r="H28" i="180"/>
  <c r="I28" i="180" s="1"/>
  <c r="F13" i="180"/>
  <c r="G13" i="180" s="1"/>
  <c r="L20" i="180"/>
  <c r="F21" i="180"/>
  <c r="G21" i="180" s="1"/>
  <c r="L28" i="180"/>
  <c r="O5" i="177"/>
  <c r="L21" i="178"/>
  <c r="M21" i="178" s="1"/>
  <c r="P21" i="178" s="1"/>
  <c r="F21" i="178"/>
  <c r="G21" i="178" s="1"/>
  <c r="J21" i="178" s="1"/>
  <c r="F10" i="178"/>
  <c r="G10" i="178" s="1"/>
  <c r="J10" i="178" s="1"/>
  <c r="F18" i="178"/>
  <c r="G18" i="178" s="1"/>
  <c r="F11" i="178"/>
  <c r="G11" i="178" s="1"/>
  <c r="L11" i="178"/>
  <c r="M11" i="178" s="1"/>
  <c r="F17" i="178"/>
  <c r="G17" i="178" s="1"/>
  <c r="L17" i="178"/>
  <c r="M17" i="178" s="1"/>
  <c r="P10" i="178"/>
  <c r="N10" i="178"/>
  <c r="O10" i="178" s="1"/>
  <c r="F14" i="178"/>
  <c r="G14" i="178" s="1"/>
  <c r="L14" i="178"/>
  <c r="M14" i="178" s="1"/>
  <c r="F20" i="178"/>
  <c r="G20" i="178" s="1"/>
  <c r="L20" i="178"/>
  <c r="M20" i="178" s="1"/>
  <c r="P26" i="178"/>
  <c r="N26" i="178"/>
  <c r="O26" i="178" s="1"/>
  <c r="N18" i="178"/>
  <c r="O18" i="178" s="1"/>
  <c r="P18" i="178"/>
  <c r="N21" i="178"/>
  <c r="O21" i="178" s="1"/>
  <c r="L24" i="178"/>
  <c r="M24" i="178" s="1"/>
  <c r="F24" i="178"/>
  <c r="G24" i="178" s="1"/>
  <c r="F27" i="178"/>
  <c r="G27" i="178" s="1"/>
  <c r="L27" i="178"/>
  <c r="M27" i="178" s="1"/>
  <c r="J26" i="178"/>
  <c r="H26" i="178"/>
  <c r="I26" i="178" s="1"/>
  <c r="F9" i="178"/>
  <c r="G9" i="178" s="1"/>
  <c r="L9" i="178"/>
  <c r="J15" i="178"/>
  <c r="H15" i="178"/>
  <c r="I15" i="178" s="1"/>
  <c r="J18" i="178"/>
  <c r="H18" i="178"/>
  <c r="I18" i="178" s="1"/>
  <c r="J23" i="178"/>
  <c r="I23" i="178"/>
  <c r="H23" i="178"/>
  <c r="F12" i="178"/>
  <c r="G12" i="178" s="1"/>
  <c r="L12" i="178"/>
  <c r="M12" i="178" s="1"/>
  <c r="L16" i="178"/>
  <c r="M16" i="178" s="1"/>
  <c r="F16" i="178"/>
  <c r="G16" i="178" s="1"/>
  <c r="F19" i="178"/>
  <c r="G19" i="178" s="1"/>
  <c r="L19" i="178"/>
  <c r="M19" i="178" s="1"/>
  <c r="L25" i="178"/>
  <c r="M25" i="178" s="1"/>
  <c r="F25" i="178"/>
  <c r="G25" i="178" s="1"/>
  <c r="L13" i="178"/>
  <c r="M13" i="178" s="1"/>
  <c r="F13" i="178"/>
  <c r="G13" i="178" s="1"/>
  <c r="F22" i="178"/>
  <c r="G22" i="178" s="1"/>
  <c r="L22" i="178"/>
  <c r="M22" i="178" s="1"/>
  <c r="F28" i="178"/>
  <c r="G28" i="178" s="1"/>
  <c r="L28" i="178"/>
  <c r="M28" i="178" s="1"/>
  <c r="L15" i="178"/>
  <c r="M15" i="178" s="1"/>
  <c r="L23" i="178"/>
  <c r="M23" i="178" s="1"/>
  <c r="H21" i="178"/>
  <c r="I21" i="178" s="1"/>
  <c r="P5" i="177"/>
  <c r="N5" i="177" s="1"/>
  <c r="O4" i="177"/>
  <c r="N4" i="177" s="1"/>
  <c r="M13" i="176"/>
  <c r="P13" i="176" s="1"/>
  <c r="AD19" i="175"/>
  <c r="M21" i="176"/>
  <c r="N21" i="176" s="1"/>
  <c r="R37" i="175"/>
  <c r="F11" i="176"/>
  <c r="G11" i="176" s="1"/>
  <c r="L11" i="176"/>
  <c r="F25" i="176"/>
  <c r="G25" i="176" s="1"/>
  <c r="L25" i="176"/>
  <c r="J14" i="176"/>
  <c r="I14" i="176"/>
  <c r="H14" i="176"/>
  <c r="L18" i="176"/>
  <c r="F18" i="176"/>
  <c r="G18" i="176" s="1"/>
  <c r="J22" i="176"/>
  <c r="H22" i="176"/>
  <c r="I22" i="176" s="1"/>
  <c r="L26" i="176"/>
  <c r="F26" i="176"/>
  <c r="G26" i="176" s="1"/>
  <c r="F9" i="176"/>
  <c r="G9" i="176" s="1"/>
  <c r="L9" i="176"/>
  <c r="F19" i="175" s="1"/>
  <c r="L16" i="176"/>
  <c r="F16" i="176"/>
  <c r="G16" i="176" s="1"/>
  <c r="F20" i="176"/>
  <c r="G20" i="176" s="1"/>
  <c r="L20" i="176"/>
  <c r="F23" i="176"/>
  <c r="G23" i="176" s="1"/>
  <c r="L23" i="176"/>
  <c r="F27" i="176"/>
  <c r="G27" i="176" s="1"/>
  <c r="L27" i="176"/>
  <c r="F12" i="176"/>
  <c r="G12" i="176" s="1"/>
  <c r="L12" i="176"/>
  <c r="F15" i="176"/>
  <c r="G15" i="176" s="1"/>
  <c r="L15" i="176"/>
  <c r="L10" i="176"/>
  <c r="F10" i="176"/>
  <c r="G10" i="176" s="1"/>
  <c r="L17" i="176"/>
  <c r="F17" i="176"/>
  <c r="G17" i="176" s="1"/>
  <c r="L24" i="176"/>
  <c r="F24" i="176"/>
  <c r="G24" i="176" s="1"/>
  <c r="F28" i="176"/>
  <c r="G28" i="176" s="1"/>
  <c r="L28" i="176"/>
  <c r="F19" i="176"/>
  <c r="G19" i="176" s="1"/>
  <c r="L19" i="176"/>
  <c r="F13" i="176"/>
  <c r="G13" i="176" s="1"/>
  <c r="F21" i="176"/>
  <c r="G21" i="176" s="1"/>
  <c r="L14" i="176"/>
  <c r="L22" i="176"/>
  <c r="P4" i="173"/>
  <c r="L10" i="174"/>
  <c r="M10" i="174" s="1"/>
  <c r="F10" i="174"/>
  <c r="G10" i="174" s="1"/>
  <c r="L25" i="174"/>
  <c r="M25" i="174" s="1"/>
  <c r="F25" i="174"/>
  <c r="G25" i="174" s="1"/>
  <c r="F11" i="174"/>
  <c r="G11" i="174" s="1"/>
  <c r="L11" i="174"/>
  <c r="M11" i="174" s="1"/>
  <c r="P21" i="174"/>
  <c r="O21" i="174"/>
  <c r="N21" i="174"/>
  <c r="J14" i="174"/>
  <c r="H14" i="174"/>
  <c r="I14" i="174" s="1"/>
  <c r="F12" i="174"/>
  <c r="G12" i="174" s="1"/>
  <c r="L12" i="174"/>
  <c r="M12" i="174" s="1"/>
  <c r="F15" i="174"/>
  <c r="G15" i="174" s="1"/>
  <c r="L15" i="174"/>
  <c r="M15" i="174" s="1"/>
  <c r="F19" i="174"/>
  <c r="G19" i="174" s="1"/>
  <c r="L19" i="174"/>
  <c r="M19" i="174" s="1"/>
  <c r="L26" i="174"/>
  <c r="M26" i="174" s="1"/>
  <c r="F26" i="174"/>
  <c r="G26" i="174" s="1"/>
  <c r="F23" i="174"/>
  <c r="G23" i="174" s="1"/>
  <c r="L23" i="174"/>
  <c r="M23" i="174" s="1"/>
  <c r="F27" i="174"/>
  <c r="G27" i="174" s="1"/>
  <c r="L27" i="174"/>
  <c r="M27" i="174" s="1"/>
  <c r="L18" i="174"/>
  <c r="M18" i="174" s="1"/>
  <c r="F18" i="174"/>
  <c r="G18" i="174" s="1"/>
  <c r="F9" i="174"/>
  <c r="G9" i="174" s="1"/>
  <c r="L9" i="174"/>
  <c r="L16" i="174"/>
  <c r="M16" i="174" s="1"/>
  <c r="F16" i="174"/>
  <c r="G16" i="174" s="1"/>
  <c r="F20" i="174"/>
  <c r="G20" i="174" s="1"/>
  <c r="L20" i="174"/>
  <c r="M20" i="174" s="1"/>
  <c r="F22" i="174"/>
  <c r="G22" i="174" s="1"/>
  <c r="L22" i="174"/>
  <c r="M22" i="174" s="1"/>
  <c r="L24" i="174"/>
  <c r="M24" i="174" s="1"/>
  <c r="F24" i="174"/>
  <c r="G24" i="174" s="1"/>
  <c r="F28" i="174"/>
  <c r="G28" i="174" s="1"/>
  <c r="L28" i="174"/>
  <c r="M28" i="174" s="1"/>
  <c r="P13" i="174"/>
  <c r="O13" i="174"/>
  <c r="N13" i="174"/>
  <c r="L17" i="174"/>
  <c r="M17" i="174" s="1"/>
  <c r="F17" i="174"/>
  <c r="G17" i="174" s="1"/>
  <c r="F13" i="174"/>
  <c r="G13" i="174" s="1"/>
  <c r="F21" i="174"/>
  <c r="G21" i="174" s="1"/>
  <c r="L14" i="174"/>
  <c r="M14" i="174" s="1"/>
  <c r="P5" i="173"/>
  <c r="O4" i="173"/>
  <c r="N4" i="173" s="1"/>
  <c r="F25" i="172"/>
  <c r="G25" i="172" s="1"/>
  <c r="L25" i="172"/>
  <c r="L18" i="172"/>
  <c r="F18" i="172"/>
  <c r="G18" i="172" s="1"/>
  <c r="F22" i="172"/>
  <c r="G22" i="172" s="1"/>
  <c r="L22" i="172"/>
  <c r="F28" i="172"/>
  <c r="G28" i="172" s="1"/>
  <c r="L28" i="172"/>
  <c r="J11" i="172"/>
  <c r="H11" i="172"/>
  <c r="I11" i="172" s="1"/>
  <c r="F9" i="172"/>
  <c r="G9" i="172" s="1"/>
  <c r="L9" i="172"/>
  <c r="F19" i="171" s="1"/>
  <c r="F12" i="172"/>
  <c r="G12" i="172" s="1"/>
  <c r="L12" i="172"/>
  <c r="H19" i="172"/>
  <c r="I19" i="172" s="1"/>
  <c r="J19" i="172"/>
  <c r="J15" i="172"/>
  <c r="H15" i="172"/>
  <c r="I15" i="172" s="1"/>
  <c r="L13" i="172"/>
  <c r="F13" i="172"/>
  <c r="G13" i="172" s="1"/>
  <c r="L16" i="172"/>
  <c r="F16" i="172"/>
  <c r="G16" i="172" s="1"/>
  <c r="J23" i="172"/>
  <c r="H23" i="172"/>
  <c r="I23" i="172" s="1"/>
  <c r="L26" i="172"/>
  <c r="F26" i="172"/>
  <c r="G26" i="172" s="1"/>
  <c r="F17" i="172"/>
  <c r="G17" i="172" s="1"/>
  <c r="L17" i="172"/>
  <c r="F20" i="172"/>
  <c r="G20" i="172" s="1"/>
  <c r="L20" i="172"/>
  <c r="L24" i="172"/>
  <c r="F24" i="172"/>
  <c r="G24" i="172" s="1"/>
  <c r="J27" i="172"/>
  <c r="H27" i="172"/>
  <c r="I27" i="172" s="1"/>
  <c r="L10" i="172"/>
  <c r="F10" i="172"/>
  <c r="G10" i="172" s="1"/>
  <c r="F14" i="172"/>
  <c r="G14" i="172" s="1"/>
  <c r="L14" i="172"/>
  <c r="L21" i="172"/>
  <c r="F21" i="172"/>
  <c r="G21" i="172" s="1"/>
  <c r="L15" i="172"/>
  <c r="L23" i="172"/>
  <c r="L11" i="172"/>
  <c r="L19" i="172"/>
  <c r="L27" i="172"/>
  <c r="P4" i="169"/>
  <c r="F11" i="170"/>
  <c r="G11" i="170" s="1"/>
  <c r="L11" i="170"/>
  <c r="M11" i="170" s="1"/>
  <c r="J14" i="170"/>
  <c r="H14" i="170"/>
  <c r="I14" i="170" s="1"/>
  <c r="L18" i="170"/>
  <c r="M18" i="170" s="1"/>
  <c r="F18" i="170"/>
  <c r="G18" i="170" s="1"/>
  <c r="F12" i="170"/>
  <c r="G12" i="170" s="1"/>
  <c r="L12" i="170"/>
  <c r="M12" i="170" s="1"/>
  <c r="F15" i="170"/>
  <c r="G15" i="170" s="1"/>
  <c r="L15" i="170"/>
  <c r="M15" i="170" s="1"/>
  <c r="F19" i="170"/>
  <c r="G19" i="170" s="1"/>
  <c r="L19" i="170"/>
  <c r="M19" i="170" s="1"/>
  <c r="J22" i="170"/>
  <c r="H22" i="170"/>
  <c r="I22" i="170" s="1"/>
  <c r="L26" i="170"/>
  <c r="M26" i="170" s="1"/>
  <c r="F26" i="170"/>
  <c r="G26" i="170" s="1"/>
  <c r="P21" i="170"/>
  <c r="O21" i="170"/>
  <c r="N21" i="170"/>
  <c r="F9" i="170"/>
  <c r="G9" i="170" s="1"/>
  <c r="L9" i="170"/>
  <c r="F16" i="170"/>
  <c r="G16" i="170" s="1"/>
  <c r="L16" i="170"/>
  <c r="M16" i="170" s="1"/>
  <c r="F20" i="170"/>
  <c r="G20" i="170" s="1"/>
  <c r="L20" i="170"/>
  <c r="M20" i="170" s="1"/>
  <c r="L23" i="170"/>
  <c r="M23" i="170" s="1"/>
  <c r="F23" i="170"/>
  <c r="G23" i="170" s="1"/>
  <c r="F27" i="170"/>
  <c r="G27" i="170" s="1"/>
  <c r="L27" i="170"/>
  <c r="M27" i="170" s="1"/>
  <c r="F25" i="170"/>
  <c r="G25" i="170" s="1"/>
  <c r="L25" i="170"/>
  <c r="M25" i="170" s="1"/>
  <c r="N13" i="170"/>
  <c r="O13" i="170" s="1"/>
  <c r="P13" i="170"/>
  <c r="F17" i="170"/>
  <c r="G17" i="170" s="1"/>
  <c r="L17" i="170"/>
  <c r="M17" i="170" s="1"/>
  <c r="L24" i="170"/>
  <c r="M24" i="170" s="1"/>
  <c r="F24" i="170"/>
  <c r="G24" i="170" s="1"/>
  <c r="F28" i="170"/>
  <c r="G28" i="170" s="1"/>
  <c r="L28" i="170"/>
  <c r="M28" i="170" s="1"/>
  <c r="L10" i="170"/>
  <c r="M10" i="170" s="1"/>
  <c r="F10" i="170"/>
  <c r="G10" i="170" s="1"/>
  <c r="F13" i="170"/>
  <c r="G13" i="170" s="1"/>
  <c r="F21" i="170"/>
  <c r="G21" i="170" s="1"/>
  <c r="L14" i="170"/>
  <c r="M14" i="170" s="1"/>
  <c r="L22" i="170"/>
  <c r="M22" i="170" s="1"/>
  <c r="O4" i="169"/>
  <c r="N4" i="169" s="1"/>
  <c r="M21" i="168"/>
  <c r="N21" i="168" s="1"/>
  <c r="R37" i="167"/>
  <c r="M13" i="168"/>
  <c r="AD19" i="167"/>
  <c r="F14" i="168"/>
  <c r="G14" i="168" s="1"/>
  <c r="L14" i="168"/>
  <c r="L18" i="168"/>
  <c r="F18" i="168"/>
  <c r="G18" i="168" s="1"/>
  <c r="P21" i="168"/>
  <c r="L25" i="168"/>
  <c r="F25" i="168"/>
  <c r="G25" i="168" s="1"/>
  <c r="F11" i="168"/>
  <c r="G11" i="168" s="1"/>
  <c r="L11" i="168"/>
  <c r="F15" i="168"/>
  <c r="G15" i="168" s="1"/>
  <c r="L15" i="168"/>
  <c r="F12" i="168"/>
  <c r="G12" i="168" s="1"/>
  <c r="L12" i="168"/>
  <c r="J22" i="168"/>
  <c r="H22" i="168"/>
  <c r="I22" i="168" s="1"/>
  <c r="L26" i="168"/>
  <c r="F26" i="168"/>
  <c r="G26" i="168" s="1"/>
  <c r="L16" i="168"/>
  <c r="F16" i="168"/>
  <c r="G16" i="168" s="1"/>
  <c r="F20" i="168"/>
  <c r="G20" i="168" s="1"/>
  <c r="L20" i="168"/>
  <c r="F23" i="168"/>
  <c r="G23" i="168" s="1"/>
  <c r="L23" i="168"/>
  <c r="F9" i="168"/>
  <c r="G9" i="168" s="1"/>
  <c r="L9" i="168"/>
  <c r="F19" i="167" s="1"/>
  <c r="F19" i="168"/>
  <c r="G19" i="168" s="1"/>
  <c r="L19" i="168"/>
  <c r="F27" i="168"/>
  <c r="G27" i="168" s="1"/>
  <c r="L27" i="168"/>
  <c r="L17" i="168"/>
  <c r="F17" i="168"/>
  <c r="G17" i="168" s="1"/>
  <c r="L24" i="168"/>
  <c r="F24" i="168"/>
  <c r="G24" i="168" s="1"/>
  <c r="F28" i="168"/>
  <c r="G28" i="168" s="1"/>
  <c r="L28" i="168"/>
  <c r="L10" i="168"/>
  <c r="F10" i="168"/>
  <c r="G10" i="168" s="1"/>
  <c r="P13" i="168"/>
  <c r="N13" i="168"/>
  <c r="F13" i="168"/>
  <c r="G13" i="168" s="1"/>
  <c r="F21" i="168"/>
  <c r="G21" i="168" s="1"/>
  <c r="L22" i="168"/>
  <c r="O5" i="165"/>
  <c r="F25" i="166"/>
  <c r="G25" i="166" s="1"/>
  <c r="L25" i="166"/>
  <c r="M25" i="166" s="1"/>
  <c r="F12" i="166"/>
  <c r="G12" i="166" s="1"/>
  <c r="L12" i="166"/>
  <c r="M12" i="166" s="1"/>
  <c r="F19" i="166"/>
  <c r="G19" i="166" s="1"/>
  <c r="L19" i="166"/>
  <c r="M19" i="166" s="1"/>
  <c r="F9" i="166"/>
  <c r="G9" i="166" s="1"/>
  <c r="L9" i="166"/>
  <c r="L13" i="166"/>
  <c r="M13" i="166" s="1"/>
  <c r="F13" i="166"/>
  <c r="G13" i="166" s="1"/>
  <c r="L16" i="166"/>
  <c r="M16" i="166" s="1"/>
  <c r="F16" i="166"/>
  <c r="G16" i="166" s="1"/>
  <c r="F20" i="166"/>
  <c r="G20" i="166" s="1"/>
  <c r="L20" i="166"/>
  <c r="M20" i="166" s="1"/>
  <c r="L26" i="166"/>
  <c r="M26" i="166" s="1"/>
  <c r="F26" i="166"/>
  <c r="G26" i="166" s="1"/>
  <c r="J22" i="166"/>
  <c r="H22" i="166"/>
  <c r="I22" i="166" s="1"/>
  <c r="F27" i="166"/>
  <c r="G27" i="166" s="1"/>
  <c r="L27" i="166"/>
  <c r="M27" i="166" s="1"/>
  <c r="L10" i="166"/>
  <c r="M10" i="166" s="1"/>
  <c r="F10" i="166"/>
  <c r="G10" i="166" s="1"/>
  <c r="F17" i="166"/>
  <c r="G17" i="166" s="1"/>
  <c r="L17" i="166"/>
  <c r="M17" i="166" s="1"/>
  <c r="J23" i="166"/>
  <c r="H23" i="166"/>
  <c r="I23" i="166" s="1"/>
  <c r="L24" i="166"/>
  <c r="M24" i="166" s="1"/>
  <c r="F24" i="166"/>
  <c r="G24" i="166" s="1"/>
  <c r="F28" i="166"/>
  <c r="G28" i="166" s="1"/>
  <c r="L28" i="166"/>
  <c r="M28" i="166" s="1"/>
  <c r="J15" i="166"/>
  <c r="H15" i="166"/>
  <c r="I15" i="166" s="1"/>
  <c r="F11" i="166"/>
  <c r="G11" i="166" s="1"/>
  <c r="L11" i="166"/>
  <c r="M11" i="166" s="1"/>
  <c r="J14" i="166"/>
  <c r="H14" i="166"/>
  <c r="I14" i="166" s="1"/>
  <c r="L18" i="166"/>
  <c r="M18" i="166" s="1"/>
  <c r="F18" i="166"/>
  <c r="G18" i="166" s="1"/>
  <c r="P21" i="166"/>
  <c r="N21" i="166"/>
  <c r="O21" i="166" s="1"/>
  <c r="L15" i="166"/>
  <c r="M15" i="166" s="1"/>
  <c r="L23" i="166"/>
  <c r="M23" i="166" s="1"/>
  <c r="F21" i="166"/>
  <c r="G21" i="166" s="1"/>
  <c r="L14" i="166"/>
  <c r="M14" i="166" s="1"/>
  <c r="L22" i="166"/>
  <c r="M22" i="166" s="1"/>
  <c r="P5" i="165"/>
  <c r="N5" i="165" s="1"/>
  <c r="O4" i="165"/>
  <c r="N4" i="165" s="1"/>
  <c r="M13" i="164"/>
  <c r="O13" i="164" s="1"/>
  <c r="AD18" i="163" s="1"/>
  <c r="AD19" i="163"/>
  <c r="M21" i="164"/>
  <c r="P21" i="164" s="1"/>
  <c r="R37" i="163"/>
  <c r="L25" i="164"/>
  <c r="F25" i="164"/>
  <c r="G25" i="164" s="1"/>
  <c r="F12" i="164"/>
  <c r="G12" i="164" s="1"/>
  <c r="L12" i="164"/>
  <c r="F15" i="164"/>
  <c r="G15" i="164" s="1"/>
  <c r="L15" i="164"/>
  <c r="F19" i="164"/>
  <c r="G19" i="164" s="1"/>
  <c r="L19" i="164"/>
  <c r="F11" i="164"/>
  <c r="G11" i="164" s="1"/>
  <c r="L11" i="164"/>
  <c r="J22" i="164"/>
  <c r="H22" i="164"/>
  <c r="I22" i="164" s="1"/>
  <c r="L26" i="164"/>
  <c r="F26" i="164"/>
  <c r="G26" i="164" s="1"/>
  <c r="F9" i="164"/>
  <c r="G9" i="164" s="1"/>
  <c r="L9" i="164"/>
  <c r="F19" i="163" s="1"/>
  <c r="L16" i="164"/>
  <c r="F16" i="164"/>
  <c r="G16" i="164" s="1"/>
  <c r="F20" i="164"/>
  <c r="G20" i="164" s="1"/>
  <c r="L20" i="164"/>
  <c r="F23" i="164"/>
  <c r="G23" i="164" s="1"/>
  <c r="L23" i="164"/>
  <c r="F27" i="164"/>
  <c r="G27" i="164" s="1"/>
  <c r="L27" i="164"/>
  <c r="J14" i="164"/>
  <c r="H14" i="164"/>
  <c r="I14" i="164" s="1"/>
  <c r="N21" i="164"/>
  <c r="P13" i="164"/>
  <c r="N13" i="164"/>
  <c r="AB18" i="163" s="1"/>
  <c r="F17" i="164"/>
  <c r="G17" i="164" s="1"/>
  <c r="L17" i="164"/>
  <c r="L24" i="164"/>
  <c r="F24" i="164"/>
  <c r="G24" i="164" s="1"/>
  <c r="F28" i="164"/>
  <c r="G28" i="164" s="1"/>
  <c r="L28" i="164"/>
  <c r="L18" i="164"/>
  <c r="F18" i="164"/>
  <c r="G18" i="164" s="1"/>
  <c r="L10" i="164"/>
  <c r="F10" i="164"/>
  <c r="G10" i="164" s="1"/>
  <c r="F13" i="164"/>
  <c r="G13" i="164" s="1"/>
  <c r="F21" i="164"/>
  <c r="G21" i="164" s="1"/>
  <c r="L14" i="164"/>
  <c r="L22" i="164"/>
  <c r="P4" i="161"/>
  <c r="L18" i="162"/>
  <c r="M18" i="162" s="1"/>
  <c r="F18" i="162"/>
  <c r="G18" i="162" s="1"/>
  <c r="P21" i="162"/>
  <c r="N21" i="162"/>
  <c r="O21" i="162" s="1"/>
  <c r="L25" i="162"/>
  <c r="M25" i="162" s="1"/>
  <c r="F25" i="162"/>
  <c r="G25" i="162" s="1"/>
  <c r="F11" i="162"/>
  <c r="G11" i="162" s="1"/>
  <c r="L11" i="162"/>
  <c r="M11" i="162" s="1"/>
  <c r="F22" i="162"/>
  <c r="G22" i="162" s="1"/>
  <c r="L22" i="162"/>
  <c r="M22" i="162" s="1"/>
  <c r="F19" i="162"/>
  <c r="G19" i="162" s="1"/>
  <c r="L19" i="162"/>
  <c r="M19" i="162" s="1"/>
  <c r="F12" i="162"/>
  <c r="G12" i="162" s="1"/>
  <c r="L12" i="162"/>
  <c r="M12" i="162" s="1"/>
  <c r="L16" i="162"/>
  <c r="M16" i="162" s="1"/>
  <c r="F16" i="162"/>
  <c r="G16" i="162" s="1"/>
  <c r="F27" i="162"/>
  <c r="G27" i="162" s="1"/>
  <c r="L27" i="162"/>
  <c r="M27" i="162" s="1"/>
  <c r="L26" i="162"/>
  <c r="M26" i="162" s="1"/>
  <c r="F26" i="162"/>
  <c r="G26" i="162" s="1"/>
  <c r="L9" i="162"/>
  <c r="F9" i="162"/>
  <c r="G9" i="162" s="1"/>
  <c r="L13" i="162"/>
  <c r="M13" i="162" s="1"/>
  <c r="F13" i="162"/>
  <c r="G13" i="162" s="1"/>
  <c r="F20" i="162"/>
  <c r="G20" i="162" s="1"/>
  <c r="L20" i="162"/>
  <c r="M20" i="162" s="1"/>
  <c r="J23" i="162"/>
  <c r="H23" i="162"/>
  <c r="I23" i="162" s="1"/>
  <c r="J15" i="162"/>
  <c r="I15" i="162"/>
  <c r="H15" i="162"/>
  <c r="F17" i="162"/>
  <c r="G17" i="162" s="1"/>
  <c r="L17" i="162"/>
  <c r="M17" i="162" s="1"/>
  <c r="L24" i="162"/>
  <c r="M24" i="162" s="1"/>
  <c r="F24" i="162"/>
  <c r="G24" i="162" s="1"/>
  <c r="L10" i="162"/>
  <c r="M10" i="162" s="1"/>
  <c r="F10" i="162"/>
  <c r="G10" i="162" s="1"/>
  <c r="F14" i="162"/>
  <c r="G14" i="162" s="1"/>
  <c r="L14" i="162"/>
  <c r="M14" i="162" s="1"/>
  <c r="F28" i="162"/>
  <c r="G28" i="162" s="1"/>
  <c r="L28" i="162"/>
  <c r="M28" i="162" s="1"/>
  <c r="L15" i="162"/>
  <c r="M15" i="162" s="1"/>
  <c r="L23" i="162"/>
  <c r="M23" i="162" s="1"/>
  <c r="F21" i="162"/>
  <c r="G21" i="162" s="1"/>
  <c r="P5" i="161"/>
  <c r="N5" i="161" s="1"/>
  <c r="O4" i="161"/>
  <c r="N4" i="161" s="1"/>
  <c r="M21" i="160"/>
  <c r="N21" i="160" s="1"/>
  <c r="R37" i="159"/>
  <c r="M13" i="160"/>
  <c r="P13" i="160" s="1"/>
  <c r="AD19" i="159"/>
  <c r="F14" i="160"/>
  <c r="G14" i="160" s="1"/>
  <c r="L14" i="160"/>
  <c r="L18" i="160"/>
  <c r="F18" i="160"/>
  <c r="G18" i="160" s="1"/>
  <c r="P21" i="160"/>
  <c r="L25" i="160"/>
  <c r="F25" i="160"/>
  <c r="G25" i="160" s="1"/>
  <c r="F11" i="160"/>
  <c r="G11" i="160" s="1"/>
  <c r="L11" i="160"/>
  <c r="F15" i="160"/>
  <c r="G15" i="160" s="1"/>
  <c r="L15" i="160"/>
  <c r="F12" i="160"/>
  <c r="G12" i="160" s="1"/>
  <c r="L12" i="160"/>
  <c r="J22" i="160"/>
  <c r="H22" i="160"/>
  <c r="I22" i="160" s="1"/>
  <c r="L26" i="160"/>
  <c r="F26" i="160"/>
  <c r="G26" i="160" s="1"/>
  <c r="L16" i="160"/>
  <c r="F16" i="160"/>
  <c r="G16" i="160" s="1"/>
  <c r="F20" i="160"/>
  <c r="G20" i="160" s="1"/>
  <c r="L20" i="160"/>
  <c r="F23" i="160"/>
  <c r="G23" i="160" s="1"/>
  <c r="L23" i="160"/>
  <c r="F27" i="160"/>
  <c r="G27" i="160" s="1"/>
  <c r="L27" i="160"/>
  <c r="F19" i="160"/>
  <c r="G19" i="160" s="1"/>
  <c r="L19" i="160"/>
  <c r="F9" i="160"/>
  <c r="G9" i="160" s="1"/>
  <c r="L9" i="160"/>
  <c r="F19" i="159" s="1"/>
  <c r="L17" i="160"/>
  <c r="F17" i="160"/>
  <c r="G17" i="160" s="1"/>
  <c r="L24" i="160"/>
  <c r="F24" i="160"/>
  <c r="G24" i="160" s="1"/>
  <c r="F28" i="160"/>
  <c r="G28" i="160" s="1"/>
  <c r="L28" i="160"/>
  <c r="L10" i="160"/>
  <c r="F10" i="160"/>
  <c r="G10" i="160" s="1"/>
  <c r="F13" i="160"/>
  <c r="G13" i="160" s="1"/>
  <c r="F21" i="160"/>
  <c r="G21" i="160" s="1"/>
  <c r="L22" i="160"/>
  <c r="P4" i="157"/>
  <c r="F11" i="158"/>
  <c r="G11" i="158" s="1"/>
  <c r="L11" i="158"/>
  <c r="M11" i="158" s="1"/>
  <c r="P21" i="158"/>
  <c r="N21" i="158"/>
  <c r="O21" i="158" s="1"/>
  <c r="L25" i="158"/>
  <c r="M25" i="158" s="1"/>
  <c r="F25" i="158"/>
  <c r="G25" i="158" s="1"/>
  <c r="J14" i="158"/>
  <c r="H14" i="158"/>
  <c r="I14" i="158" s="1"/>
  <c r="L18" i="158"/>
  <c r="M18" i="158" s="1"/>
  <c r="F18" i="158"/>
  <c r="G18" i="158" s="1"/>
  <c r="F15" i="158"/>
  <c r="G15" i="158" s="1"/>
  <c r="L15" i="158"/>
  <c r="M15" i="158" s="1"/>
  <c r="F12" i="158"/>
  <c r="G12" i="158" s="1"/>
  <c r="L12" i="158"/>
  <c r="M12" i="158" s="1"/>
  <c r="J22" i="158"/>
  <c r="H22" i="158"/>
  <c r="I22" i="158" s="1"/>
  <c r="L26" i="158"/>
  <c r="M26" i="158" s="1"/>
  <c r="F26" i="158"/>
  <c r="G26" i="158" s="1"/>
  <c r="F19" i="158"/>
  <c r="G19" i="158" s="1"/>
  <c r="L19" i="158"/>
  <c r="M19" i="158" s="1"/>
  <c r="F9" i="158"/>
  <c r="G9" i="158" s="1"/>
  <c r="L9" i="158"/>
  <c r="L16" i="158"/>
  <c r="M16" i="158" s="1"/>
  <c r="F16" i="158"/>
  <c r="G16" i="158" s="1"/>
  <c r="F20" i="158"/>
  <c r="G20" i="158" s="1"/>
  <c r="L20" i="158"/>
  <c r="M20" i="158" s="1"/>
  <c r="F23" i="158"/>
  <c r="G23" i="158" s="1"/>
  <c r="L23" i="158"/>
  <c r="M23" i="158" s="1"/>
  <c r="F27" i="158"/>
  <c r="G27" i="158" s="1"/>
  <c r="L27" i="158"/>
  <c r="M27" i="158" s="1"/>
  <c r="L10" i="158"/>
  <c r="M10" i="158" s="1"/>
  <c r="F10" i="158"/>
  <c r="G10" i="158" s="1"/>
  <c r="P13" i="158"/>
  <c r="N13" i="158"/>
  <c r="O13" i="158" s="1"/>
  <c r="L17" i="158"/>
  <c r="M17" i="158" s="1"/>
  <c r="F17" i="158"/>
  <c r="G17" i="158" s="1"/>
  <c r="L24" i="158"/>
  <c r="M24" i="158" s="1"/>
  <c r="F24" i="158"/>
  <c r="G24" i="158" s="1"/>
  <c r="F28" i="158"/>
  <c r="G28" i="158" s="1"/>
  <c r="L28" i="158"/>
  <c r="M28" i="158" s="1"/>
  <c r="F13" i="158"/>
  <c r="G13" i="158" s="1"/>
  <c r="F21" i="158"/>
  <c r="G21" i="158" s="1"/>
  <c r="L14" i="158"/>
  <c r="M14" i="158" s="1"/>
  <c r="L22" i="158"/>
  <c r="M22" i="158" s="1"/>
  <c r="P5" i="157"/>
  <c r="O4" i="157"/>
  <c r="N4" i="157" s="1"/>
  <c r="R37" i="155"/>
  <c r="AD19" i="155"/>
  <c r="N21" i="156"/>
  <c r="P36" i="155" s="1"/>
  <c r="P21" i="156"/>
  <c r="O21" i="156"/>
  <c r="R36" i="155" s="1"/>
  <c r="J11" i="156"/>
  <c r="H11" i="156"/>
  <c r="I11" i="156" s="1"/>
  <c r="F15" i="156"/>
  <c r="G15" i="156" s="1"/>
  <c r="L15" i="156"/>
  <c r="L26" i="156"/>
  <c r="F26" i="156"/>
  <c r="G26" i="156" s="1"/>
  <c r="F12" i="156"/>
  <c r="G12" i="156" s="1"/>
  <c r="L12" i="156"/>
  <c r="F9" i="156"/>
  <c r="G9" i="156" s="1"/>
  <c r="L9" i="156"/>
  <c r="F19" i="155" s="1"/>
  <c r="J19" i="156"/>
  <c r="H19" i="156"/>
  <c r="I19" i="156" s="1"/>
  <c r="L23" i="156"/>
  <c r="F23" i="156"/>
  <c r="G23" i="156" s="1"/>
  <c r="F22" i="156"/>
  <c r="G22" i="156" s="1"/>
  <c r="L22" i="156"/>
  <c r="F16" i="156"/>
  <c r="G16" i="156" s="1"/>
  <c r="L16" i="156"/>
  <c r="F20" i="156"/>
  <c r="G20" i="156" s="1"/>
  <c r="L20" i="156"/>
  <c r="L10" i="156"/>
  <c r="F10" i="156"/>
  <c r="G10" i="156" s="1"/>
  <c r="F17" i="156"/>
  <c r="G17" i="156" s="1"/>
  <c r="L17" i="156"/>
  <c r="J27" i="156"/>
  <c r="H27" i="156"/>
  <c r="I27" i="156" s="1"/>
  <c r="P13" i="156"/>
  <c r="N13" i="156"/>
  <c r="AB18" i="155" s="1"/>
  <c r="O13" i="156"/>
  <c r="AD18" i="155" s="1"/>
  <c r="F24" i="156"/>
  <c r="G24" i="156" s="1"/>
  <c r="L24" i="156"/>
  <c r="F28" i="156"/>
  <c r="G28" i="156" s="1"/>
  <c r="L28" i="156"/>
  <c r="F14" i="156"/>
  <c r="G14" i="156" s="1"/>
  <c r="L14" i="156"/>
  <c r="L18" i="156"/>
  <c r="F18" i="156"/>
  <c r="G18" i="156" s="1"/>
  <c r="F25" i="156"/>
  <c r="G25" i="156" s="1"/>
  <c r="L25" i="156"/>
  <c r="F13" i="156"/>
  <c r="G13" i="156" s="1"/>
  <c r="F21" i="156"/>
  <c r="G21" i="156" s="1"/>
  <c r="L11" i="156"/>
  <c r="L19" i="156"/>
  <c r="L27" i="156"/>
  <c r="M21" i="154"/>
  <c r="N21" i="154" s="1"/>
  <c r="R37" i="153"/>
  <c r="L14" i="154"/>
  <c r="F14" i="154"/>
  <c r="G14" i="154" s="1"/>
  <c r="J14" i="154" s="1"/>
  <c r="AD19" i="153"/>
  <c r="J11" i="154"/>
  <c r="H11" i="154"/>
  <c r="I11" i="154" s="1"/>
  <c r="L25" i="154"/>
  <c r="F25" i="154"/>
  <c r="G25" i="154" s="1"/>
  <c r="F12" i="154"/>
  <c r="G12" i="154" s="1"/>
  <c r="L12" i="154"/>
  <c r="F9" i="154"/>
  <c r="G9" i="154" s="1"/>
  <c r="L9" i="154"/>
  <c r="F19" i="153" s="1"/>
  <c r="F15" i="154"/>
  <c r="G15" i="154" s="1"/>
  <c r="L15" i="154"/>
  <c r="P21" i="154"/>
  <c r="F19" i="154"/>
  <c r="G19" i="154" s="1"/>
  <c r="L19" i="154"/>
  <c r="J22" i="154"/>
  <c r="H22" i="154"/>
  <c r="I22" i="154" s="1"/>
  <c r="L26" i="154"/>
  <c r="F26" i="154"/>
  <c r="G26" i="154" s="1"/>
  <c r="L18" i="154"/>
  <c r="F18" i="154"/>
  <c r="G18" i="154" s="1"/>
  <c r="L16" i="154"/>
  <c r="F16" i="154"/>
  <c r="G16" i="154" s="1"/>
  <c r="F20" i="154"/>
  <c r="G20" i="154" s="1"/>
  <c r="L20" i="154"/>
  <c r="F23" i="154"/>
  <c r="G23" i="154" s="1"/>
  <c r="L23" i="154"/>
  <c r="F27" i="154"/>
  <c r="G27" i="154" s="1"/>
  <c r="L27" i="154"/>
  <c r="L10" i="154"/>
  <c r="F10" i="154"/>
  <c r="G10" i="154" s="1"/>
  <c r="P13" i="154"/>
  <c r="N13" i="154"/>
  <c r="F17" i="154"/>
  <c r="G17" i="154" s="1"/>
  <c r="L17" i="154"/>
  <c r="L24" i="154"/>
  <c r="F24" i="154"/>
  <c r="G24" i="154" s="1"/>
  <c r="F28" i="154"/>
  <c r="G28" i="154" s="1"/>
  <c r="L28" i="154"/>
  <c r="F13" i="154"/>
  <c r="G13" i="154" s="1"/>
  <c r="F21" i="154"/>
  <c r="G21" i="154" s="1"/>
  <c r="L22" i="154"/>
  <c r="L11" i="154"/>
  <c r="M21" i="152"/>
  <c r="N21" i="152" s="1"/>
  <c r="P36" i="151" s="1"/>
  <c r="R37" i="151"/>
  <c r="M13" i="152"/>
  <c r="AD19" i="151"/>
  <c r="L10" i="152"/>
  <c r="F10" i="152"/>
  <c r="G10" i="152" s="1"/>
  <c r="F11" i="152"/>
  <c r="G11" i="152" s="1"/>
  <c r="L11" i="152"/>
  <c r="F14" i="152"/>
  <c r="G14" i="152" s="1"/>
  <c r="L14" i="152"/>
  <c r="L18" i="152"/>
  <c r="F18" i="152"/>
  <c r="G18" i="152" s="1"/>
  <c r="F15" i="152"/>
  <c r="G15" i="152" s="1"/>
  <c r="L15" i="152"/>
  <c r="F19" i="152"/>
  <c r="G19" i="152" s="1"/>
  <c r="L19" i="152"/>
  <c r="F22" i="152"/>
  <c r="G22" i="152" s="1"/>
  <c r="L22" i="152"/>
  <c r="L26" i="152"/>
  <c r="F26" i="152"/>
  <c r="G26" i="152" s="1"/>
  <c r="F27" i="152"/>
  <c r="G27" i="152" s="1"/>
  <c r="L27" i="152"/>
  <c r="L23" i="152"/>
  <c r="F23" i="152"/>
  <c r="G23" i="152" s="1"/>
  <c r="F16" i="152"/>
  <c r="G16" i="152" s="1"/>
  <c r="L16" i="152"/>
  <c r="F20" i="152"/>
  <c r="G20" i="152" s="1"/>
  <c r="L20" i="152"/>
  <c r="F25" i="152"/>
  <c r="G25" i="152" s="1"/>
  <c r="L25" i="152"/>
  <c r="F9" i="152"/>
  <c r="G9" i="152" s="1"/>
  <c r="L9" i="152"/>
  <c r="F19" i="151" s="1"/>
  <c r="L24" i="152"/>
  <c r="F24" i="152"/>
  <c r="G24" i="152" s="1"/>
  <c r="F28" i="152"/>
  <c r="G28" i="152" s="1"/>
  <c r="L28" i="152"/>
  <c r="N13" i="152"/>
  <c r="AB18" i="151" s="1"/>
  <c r="P13" i="152"/>
  <c r="F12" i="152"/>
  <c r="G12" i="152" s="1"/>
  <c r="L12" i="152"/>
  <c r="F17" i="152"/>
  <c r="G17" i="152" s="1"/>
  <c r="L17" i="152"/>
  <c r="F13" i="152"/>
  <c r="G13" i="152" s="1"/>
  <c r="F21" i="152"/>
  <c r="G21" i="152" s="1"/>
  <c r="F11" i="150"/>
  <c r="G11" i="150" s="1"/>
  <c r="L11" i="150"/>
  <c r="M11" i="150" s="1"/>
  <c r="F15" i="150"/>
  <c r="G15" i="150" s="1"/>
  <c r="L15" i="150"/>
  <c r="M15" i="150" s="1"/>
  <c r="F22" i="150"/>
  <c r="G22" i="150" s="1"/>
  <c r="L22" i="150"/>
  <c r="M22" i="150" s="1"/>
  <c r="F12" i="150"/>
  <c r="G12" i="150" s="1"/>
  <c r="L12" i="150"/>
  <c r="M12" i="150" s="1"/>
  <c r="F19" i="150"/>
  <c r="G19" i="150" s="1"/>
  <c r="L19" i="150"/>
  <c r="M19" i="150" s="1"/>
  <c r="N21" i="150"/>
  <c r="O21" i="150" s="1"/>
  <c r="P21" i="150"/>
  <c r="H25" i="150"/>
  <c r="I25" i="150" s="1"/>
  <c r="J25" i="150"/>
  <c r="L16" i="150"/>
  <c r="M16" i="150" s="1"/>
  <c r="F16" i="150"/>
  <c r="G16" i="150" s="1"/>
  <c r="L23" i="150"/>
  <c r="M23" i="150" s="1"/>
  <c r="F23" i="150"/>
  <c r="G23" i="150" s="1"/>
  <c r="L26" i="150"/>
  <c r="M26" i="150" s="1"/>
  <c r="F26" i="150"/>
  <c r="G26" i="150" s="1"/>
  <c r="F20" i="150"/>
  <c r="G20" i="150" s="1"/>
  <c r="L20" i="150"/>
  <c r="M20" i="150" s="1"/>
  <c r="F27" i="150"/>
  <c r="G27" i="150" s="1"/>
  <c r="L27" i="150"/>
  <c r="M27" i="150" s="1"/>
  <c r="H9" i="150"/>
  <c r="I9" i="150" s="1"/>
  <c r="J9" i="150"/>
  <c r="L24" i="150"/>
  <c r="M24" i="150" s="1"/>
  <c r="F24" i="150"/>
  <c r="G24" i="150" s="1"/>
  <c r="L18" i="150"/>
  <c r="M18" i="150" s="1"/>
  <c r="F18" i="150"/>
  <c r="G18" i="150" s="1"/>
  <c r="O13" i="150"/>
  <c r="P13" i="150"/>
  <c r="N13" i="150"/>
  <c r="F28" i="150"/>
  <c r="G28" i="150" s="1"/>
  <c r="L28" i="150"/>
  <c r="M28" i="150" s="1"/>
  <c r="L10" i="150"/>
  <c r="M10" i="150" s="1"/>
  <c r="F10" i="150"/>
  <c r="G10" i="150" s="1"/>
  <c r="F14" i="150"/>
  <c r="G14" i="150" s="1"/>
  <c r="L14" i="150"/>
  <c r="M14" i="150" s="1"/>
  <c r="H17" i="150"/>
  <c r="I17" i="150" s="1"/>
  <c r="J17" i="150"/>
  <c r="F13" i="150"/>
  <c r="G13" i="150" s="1"/>
  <c r="L9" i="150"/>
  <c r="F19" i="143" s="1"/>
  <c r="P4" i="143" s="1"/>
  <c r="L17" i="150"/>
  <c r="M17" i="150" s="1"/>
  <c r="L25" i="150"/>
  <c r="M25" i="150" s="1"/>
  <c r="F21" i="150"/>
  <c r="G21" i="150" s="1"/>
  <c r="M13" i="147"/>
  <c r="P13" i="147" s="1"/>
  <c r="AD19" i="148"/>
  <c r="M21" i="147"/>
  <c r="R37" i="148"/>
  <c r="J11" i="149"/>
  <c r="H11" i="149"/>
  <c r="I11" i="149" s="1"/>
  <c r="L15" i="149"/>
  <c r="M15" i="149" s="1"/>
  <c r="F15" i="149"/>
  <c r="G15" i="149" s="1"/>
  <c r="F22" i="149"/>
  <c r="G22" i="149" s="1"/>
  <c r="L22" i="149"/>
  <c r="M22" i="149" s="1"/>
  <c r="L26" i="149"/>
  <c r="M26" i="149" s="1"/>
  <c r="F26" i="149"/>
  <c r="G26" i="149" s="1"/>
  <c r="F12" i="149"/>
  <c r="G12" i="149" s="1"/>
  <c r="L12" i="149"/>
  <c r="M12" i="149" s="1"/>
  <c r="F9" i="149"/>
  <c r="G9" i="149" s="1"/>
  <c r="L9" i="149"/>
  <c r="F19" i="146" s="1"/>
  <c r="O5" i="146" s="1"/>
  <c r="J19" i="149"/>
  <c r="H19" i="149"/>
  <c r="I19" i="149" s="1"/>
  <c r="L23" i="149"/>
  <c r="M23" i="149" s="1"/>
  <c r="F23" i="149"/>
  <c r="G23" i="149" s="1"/>
  <c r="F20" i="149"/>
  <c r="G20" i="149" s="1"/>
  <c r="L20" i="149"/>
  <c r="M20" i="149" s="1"/>
  <c r="L10" i="149"/>
  <c r="M10" i="149" s="1"/>
  <c r="F10" i="149"/>
  <c r="G10" i="149" s="1"/>
  <c r="F17" i="149"/>
  <c r="G17" i="149" s="1"/>
  <c r="L17" i="149"/>
  <c r="M17" i="149" s="1"/>
  <c r="J27" i="149"/>
  <c r="H27" i="149"/>
  <c r="I27" i="149" s="1"/>
  <c r="L16" i="149"/>
  <c r="M16" i="149" s="1"/>
  <c r="F16" i="149"/>
  <c r="G16" i="149" s="1"/>
  <c r="N13" i="149"/>
  <c r="P13" i="149"/>
  <c r="O13" i="149"/>
  <c r="F24" i="149"/>
  <c r="G24" i="149" s="1"/>
  <c r="L24" i="149"/>
  <c r="M24" i="149" s="1"/>
  <c r="F28" i="149"/>
  <c r="G28" i="149" s="1"/>
  <c r="L28" i="149"/>
  <c r="M28" i="149" s="1"/>
  <c r="N21" i="149"/>
  <c r="P21" i="149"/>
  <c r="O21" i="149"/>
  <c r="F14" i="149"/>
  <c r="G14" i="149" s="1"/>
  <c r="L14" i="149"/>
  <c r="M14" i="149" s="1"/>
  <c r="L18" i="149"/>
  <c r="M18" i="149" s="1"/>
  <c r="F18" i="149"/>
  <c r="G18" i="149" s="1"/>
  <c r="F25" i="149"/>
  <c r="G25" i="149" s="1"/>
  <c r="L25" i="149"/>
  <c r="M25" i="149" s="1"/>
  <c r="F13" i="149"/>
  <c r="G13" i="149" s="1"/>
  <c r="F21" i="149"/>
  <c r="G21" i="149" s="1"/>
  <c r="L11" i="149"/>
  <c r="M11" i="149" s="1"/>
  <c r="L19" i="149"/>
  <c r="M19" i="149" s="1"/>
  <c r="L27" i="149"/>
  <c r="M27" i="149" s="1"/>
  <c r="F25" i="147"/>
  <c r="G25" i="147" s="1"/>
  <c r="L25" i="147"/>
  <c r="AP37" i="148" s="1"/>
  <c r="J14" i="147"/>
  <c r="H14" i="147"/>
  <c r="I14" i="147" s="1"/>
  <c r="L18" i="147"/>
  <c r="BH19" i="148" s="1"/>
  <c r="F18" i="147"/>
  <c r="G18" i="147" s="1"/>
  <c r="J22" i="147"/>
  <c r="H22" i="147"/>
  <c r="I22" i="147" s="1"/>
  <c r="L26" i="147"/>
  <c r="AV37" i="148" s="1"/>
  <c r="F26" i="147"/>
  <c r="G26" i="147" s="1"/>
  <c r="P21" i="147"/>
  <c r="N21" i="147"/>
  <c r="P36" i="148" s="1"/>
  <c r="F19" i="147"/>
  <c r="G19" i="147" s="1"/>
  <c r="L19" i="147"/>
  <c r="F37" i="148" s="1"/>
  <c r="F16" i="147"/>
  <c r="G16" i="147" s="1"/>
  <c r="L16" i="147"/>
  <c r="AV19" i="148" s="1"/>
  <c r="F20" i="147"/>
  <c r="G20" i="147" s="1"/>
  <c r="L20" i="147"/>
  <c r="L37" i="148" s="1"/>
  <c r="F23" i="147"/>
  <c r="G23" i="147" s="1"/>
  <c r="L23" i="147"/>
  <c r="AD37" i="148" s="1"/>
  <c r="F27" i="147"/>
  <c r="G27" i="147" s="1"/>
  <c r="L27" i="147"/>
  <c r="BB37" i="148" s="1"/>
  <c r="F15" i="147"/>
  <c r="G15" i="147" s="1"/>
  <c r="L15" i="147"/>
  <c r="AP19" i="148" s="1"/>
  <c r="F9" i="147"/>
  <c r="G9" i="147" s="1"/>
  <c r="L9" i="147"/>
  <c r="F11" i="147"/>
  <c r="G11" i="147" s="1"/>
  <c r="L11" i="147"/>
  <c r="R19" i="148" s="1"/>
  <c r="L17" i="147"/>
  <c r="BB19" i="148" s="1"/>
  <c r="F17" i="147"/>
  <c r="G17" i="147" s="1"/>
  <c r="L24" i="147"/>
  <c r="AJ37" i="148" s="1"/>
  <c r="F24" i="147"/>
  <c r="G24" i="147" s="1"/>
  <c r="F28" i="147"/>
  <c r="G28" i="147" s="1"/>
  <c r="L28" i="147"/>
  <c r="BH37" i="148" s="1"/>
  <c r="F12" i="147"/>
  <c r="G12" i="147" s="1"/>
  <c r="L12" i="147"/>
  <c r="X19" i="148" s="1"/>
  <c r="L10" i="147"/>
  <c r="L19" i="148" s="1"/>
  <c r="F10" i="147"/>
  <c r="G10" i="147" s="1"/>
  <c r="F13" i="147"/>
  <c r="G13" i="147" s="1"/>
  <c r="F21" i="147"/>
  <c r="G21" i="147" s="1"/>
  <c r="L14" i="147"/>
  <c r="AJ19" i="148" s="1"/>
  <c r="L22" i="147"/>
  <c r="X37" i="148" s="1"/>
  <c r="M21" i="144"/>
  <c r="L25" i="144"/>
  <c r="AP37" i="145" s="1"/>
  <c r="F25" i="144"/>
  <c r="G25" i="144" s="1"/>
  <c r="P21" i="144"/>
  <c r="N21" i="144"/>
  <c r="P36" i="145" s="1"/>
  <c r="F11" i="144"/>
  <c r="G11" i="144" s="1"/>
  <c r="L11" i="144"/>
  <c r="R19" i="145" s="1"/>
  <c r="L18" i="144"/>
  <c r="BH19" i="145" s="1"/>
  <c r="F18" i="144"/>
  <c r="G18" i="144" s="1"/>
  <c r="F22" i="144"/>
  <c r="G22" i="144" s="1"/>
  <c r="L22" i="144"/>
  <c r="X37" i="145" s="1"/>
  <c r="J15" i="144"/>
  <c r="H15" i="144"/>
  <c r="I15" i="144" s="1"/>
  <c r="L26" i="144"/>
  <c r="AV37" i="145" s="1"/>
  <c r="F26" i="144"/>
  <c r="G26" i="144" s="1"/>
  <c r="F12" i="144"/>
  <c r="G12" i="144" s="1"/>
  <c r="L12" i="144"/>
  <c r="X19" i="145" s="1"/>
  <c r="L16" i="144"/>
  <c r="AV19" i="145" s="1"/>
  <c r="F16" i="144"/>
  <c r="G16" i="144" s="1"/>
  <c r="F27" i="144"/>
  <c r="G27" i="144" s="1"/>
  <c r="L27" i="144"/>
  <c r="BB37" i="145" s="1"/>
  <c r="F19" i="144"/>
  <c r="G19" i="144" s="1"/>
  <c r="L19" i="144"/>
  <c r="F37" i="145" s="1"/>
  <c r="J23" i="144"/>
  <c r="H23" i="144"/>
  <c r="I23" i="144" s="1"/>
  <c r="L13" i="144"/>
  <c r="AD19" i="145" s="1"/>
  <c r="F13" i="144"/>
  <c r="G13" i="144" s="1"/>
  <c r="F17" i="144"/>
  <c r="G17" i="144" s="1"/>
  <c r="L17" i="144"/>
  <c r="BB19" i="145" s="1"/>
  <c r="L24" i="144"/>
  <c r="AJ37" i="145" s="1"/>
  <c r="F24" i="144"/>
  <c r="G24" i="144" s="1"/>
  <c r="F9" i="144"/>
  <c r="G9" i="144" s="1"/>
  <c r="L9" i="144"/>
  <c r="F20" i="144"/>
  <c r="G20" i="144" s="1"/>
  <c r="L20" i="144"/>
  <c r="L37" i="145" s="1"/>
  <c r="L10" i="144"/>
  <c r="L19" i="145" s="1"/>
  <c r="F10" i="144"/>
  <c r="G10" i="144" s="1"/>
  <c r="F14" i="144"/>
  <c r="G14" i="144" s="1"/>
  <c r="L14" i="144"/>
  <c r="AJ19" i="145" s="1"/>
  <c r="F28" i="144"/>
  <c r="G28" i="144" s="1"/>
  <c r="L28" i="144"/>
  <c r="BH37" i="145" s="1"/>
  <c r="L15" i="144"/>
  <c r="AP19" i="145" s="1"/>
  <c r="L23" i="144"/>
  <c r="AD37" i="145" s="1"/>
  <c r="F21" i="144"/>
  <c r="G21" i="144" s="1"/>
  <c r="R37" i="141"/>
  <c r="AD19" i="141"/>
  <c r="AP19" i="141"/>
  <c r="P21" i="142"/>
  <c r="N21" i="142"/>
  <c r="L25" i="142"/>
  <c r="F25" i="142"/>
  <c r="G25" i="142" s="1"/>
  <c r="F11" i="142"/>
  <c r="G11" i="142" s="1"/>
  <c r="L11" i="142"/>
  <c r="L18" i="142"/>
  <c r="F18" i="142"/>
  <c r="G18" i="142" s="1"/>
  <c r="F22" i="142"/>
  <c r="G22" i="142" s="1"/>
  <c r="L22" i="142"/>
  <c r="L9" i="142"/>
  <c r="F19" i="141" s="1"/>
  <c r="F9" i="142"/>
  <c r="G9" i="142" s="1"/>
  <c r="L16" i="142"/>
  <c r="F16" i="142"/>
  <c r="G16" i="142" s="1"/>
  <c r="F27" i="142"/>
  <c r="G27" i="142" s="1"/>
  <c r="L27" i="142"/>
  <c r="N15" i="142"/>
  <c r="AN18" i="141" s="1"/>
  <c r="P15" i="142"/>
  <c r="J23" i="142"/>
  <c r="H23" i="142"/>
  <c r="I23" i="142" s="1"/>
  <c r="F19" i="142"/>
  <c r="G19" i="142" s="1"/>
  <c r="L19" i="142"/>
  <c r="L26" i="142"/>
  <c r="F26" i="142"/>
  <c r="G26" i="142" s="1"/>
  <c r="L10" i="142"/>
  <c r="F10" i="142"/>
  <c r="G10" i="142" s="1"/>
  <c r="O13" i="142"/>
  <c r="AD18" i="141" s="1"/>
  <c r="P13" i="142"/>
  <c r="N13" i="142"/>
  <c r="AB18" i="141" s="1"/>
  <c r="F17" i="142"/>
  <c r="G17" i="142" s="1"/>
  <c r="L17" i="142"/>
  <c r="L24" i="142"/>
  <c r="F24" i="142"/>
  <c r="G24" i="142" s="1"/>
  <c r="F12" i="142"/>
  <c r="G12" i="142" s="1"/>
  <c r="L12" i="142"/>
  <c r="F20" i="142"/>
  <c r="G20" i="142" s="1"/>
  <c r="L20" i="142"/>
  <c r="L14" i="142"/>
  <c r="F14" i="142"/>
  <c r="G14" i="142" s="1"/>
  <c r="F28" i="142"/>
  <c r="G28" i="142" s="1"/>
  <c r="L28" i="142"/>
  <c r="F15" i="142"/>
  <c r="G15" i="142" s="1"/>
  <c r="L23" i="142"/>
  <c r="F13" i="142"/>
  <c r="G13" i="142" s="1"/>
  <c r="F21" i="142"/>
  <c r="G21" i="142" s="1"/>
  <c r="L17" i="140"/>
  <c r="F17" i="140"/>
  <c r="G17" i="140" s="1"/>
  <c r="H17" i="140" s="1"/>
  <c r="I17" i="140" s="1"/>
  <c r="R37" i="139"/>
  <c r="AD19" i="139"/>
  <c r="L15" i="140"/>
  <c r="F15" i="140"/>
  <c r="G15" i="140" s="1"/>
  <c r="F19" i="140"/>
  <c r="G19" i="140" s="1"/>
  <c r="L19" i="140"/>
  <c r="L12" i="140"/>
  <c r="F12" i="140"/>
  <c r="G12" i="140" s="1"/>
  <c r="L18" i="140"/>
  <c r="F18" i="140"/>
  <c r="G18" i="140" s="1"/>
  <c r="F9" i="140"/>
  <c r="G9" i="140" s="1"/>
  <c r="L9" i="140"/>
  <c r="F19" i="139" s="1"/>
  <c r="H22" i="140"/>
  <c r="I22" i="140" s="1"/>
  <c r="J22" i="140"/>
  <c r="L26" i="140"/>
  <c r="F26" i="140"/>
  <c r="G26" i="140" s="1"/>
  <c r="O21" i="140"/>
  <c r="R36" i="139" s="1"/>
  <c r="N21" i="140"/>
  <c r="P36" i="139" s="1"/>
  <c r="P21" i="140"/>
  <c r="N13" i="140"/>
  <c r="AB18" i="139" s="1"/>
  <c r="O13" i="140"/>
  <c r="AD18" i="139" s="1"/>
  <c r="P13" i="140"/>
  <c r="F20" i="140"/>
  <c r="G20" i="140" s="1"/>
  <c r="L20" i="140"/>
  <c r="L23" i="140"/>
  <c r="F23" i="140"/>
  <c r="G23" i="140" s="1"/>
  <c r="F27" i="140"/>
  <c r="G27" i="140" s="1"/>
  <c r="L27" i="140"/>
  <c r="L16" i="140"/>
  <c r="F16" i="140"/>
  <c r="G16" i="140" s="1"/>
  <c r="L10" i="140"/>
  <c r="F10" i="140"/>
  <c r="G10" i="140" s="1"/>
  <c r="F25" i="140"/>
  <c r="G25" i="140" s="1"/>
  <c r="L25" i="140"/>
  <c r="F11" i="140"/>
  <c r="G11" i="140" s="1"/>
  <c r="L11" i="140"/>
  <c r="L24" i="140"/>
  <c r="F24" i="140"/>
  <c r="G24" i="140" s="1"/>
  <c r="F28" i="140"/>
  <c r="G28" i="140" s="1"/>
  <c r="L28" i="140"/>
  <c r="I14" i="140"/>
  <c r="J14" i="140"/>
  <c r="H14" i="140"/>
  <c r="L14" i="140"/>
  <c r="L22" i="140"/>
  <c r="F13" i="140"/>
  <c r="G13" i="140" s="1"/>
  <c r="F21" i="140"/>
  <c r="G21" i="140" s="1"/>
  <c r="M21" i="138"/>
  <c r="O21" i="138" s="1"/>
  <c r="R36" i="137" s="1"/>
  <c r="R37" i="137"/>
  <c r="M13" i="138"/>
  <c r="AD19" i="137"/>
  <c r="AJ37" i="137"/>
  <c r="AV19" i="137"/>
  <c r="L12" i="138"/>
  <c r="F12" i="138"/>
  <c r="G12" i="138" s="1"/>
  <c r="H25" i="138"/>
  <c r="I25" i="138" s="1"/>
  <c r="J25" i="138"/>
  <c r="H9" i="138"/>
  <c r="J9" i="138"/>
  <c r="I9" i="138"/>
  <c r="N13" i="138"/>
  <c r="P13" i="138"/>
  <c r="J16" i="138"/>
  <c r="H16" i="138"/>
  <c r="I16" i="138" s="1"/>
  <c r="L20" i="138"/>
  <c r="F20" i="138"/>
  <c r="G20" i="138" s="1"/>
  <c r="J24" i="138"/>
  <c r="I24" i="138"/>
  <c r="H24" i="138"/>
  <c r="L18" i="138"/>
  <c r="F18" i="138"/>
  <c r="G18" i="138" s="1"/>
  <c r="N16" i="138"/>
  <c r="AT18" i="137" s="1"/>
  <c r="P16" i="138"/>
  <c r="L10" i="138"/>
  <c r="F10" i="138"/>
  <c r="G10" i="138" s="1"/>
  <c r="L26" i="138"/>
  <c r="F26" i="138"/>
  <c r="G26" i="138" s="1"/>
  <c r="N21" i="138"/>
  <c r="P36" i="137" s="1"/>
  <c r="P21" i="138"/>
  <c r="F22" i="138"/>
  <c r="G22" i="138" s="1"/>
  <c r="L22" i="138"/>
  <c r="F23" i="138"/>
  <c r="G23" i="138" s="1"/>
  <c r="L23" i="138"/>
  <c r="F11" i="138"/>
  <c r="G11" i="138" s="1"/>
  <c r="L11" i="138"/>
  <c r="F14" i="138"/>
  <c r="G14" i="138" s="1"/>
  <c r="L14" i="138"/>
  <c r="F27" i="138"/>
  <c r="G27" i="138" s="1"/>
  <c r="L27" i="138"/>
  <c r="F28" i="138"/>
  <c r="G28" i="138" s="1"/>
  <c r="L28" i="138"/>
  <c r="F19" i="138"/>
  <c r="G19" i="138" s="1"/>
  <c r="L19" i="138"/>
  <c r="L15" i="138"/>
  <c r="F15" i="138"/>
  <c r="G15" i="138" s="1"/>
  <c r="H17" i="138"/>
  <c r="I17" i="138" s="1"/>
  <c r="J17" i="138"/>
  <c r="N24" i="138"/>
  <c r="AH36" i="137" s="1"/>
  <c r="P24" i="138"/>
  <c r="L9" i="138"/>
  <c r="F19" i="137" s="1"/>
  <c r="L17" i="138"/>
  <c r="L25" i="138"/>
  <c r="F21" i="138"/>
  <c r="G21" i="138" s="1"/>
  <c r="F13" i="138"/>
  <c r="G13" i="138" s="1"/>
  <c r="M13" i="136"/>
  <c r="P13" i="136" s="1"/>
  <c r="AD19" i="135"/>
  <c r="M21" i="136"/>
  <c r="R37" i="135"/>
  <c r="L18" i="136"/>
  <c r="F18" i="136"/>
  <c r="G18" i="136" s="1"/>
  <c r="L10" i="136"/>
  <c r="F10" i="136"/>
  <c r="G10" i="136" s="1"/>
  <c r="L25" i="136"/>
  <c r="F25" i="136"/>
  <c r="G25" i="136" s="1"/>
  <c r="F14" i="136"/>
  <c r="G14" i="136" s="1"/>
  <c r="L14" i="136"/>
  <c r="L15" i="136"/>
  <c r="F15" i="136"/>
  <c r="G15" i="136" s="1"/>
  <c r="L26" i="136"/>
  <c r="F26" i="136"/>
  <c r="G26" i="136" s="1"/>
  <c r="F23" i="136"/>
  <c r="G23" i="136" s="1"/>
  <c r="L23" i="136"/>
  <c r="F27" i="136"/>
  <c r="G27" i="136" s="1"/>
  <c r="L27" i="136"/>
  <c r="L16" i="136"/>
  <c r="F16" i="136"/>
  <c r="G16" i="136" s="1"/>
  <c r="F20" i="136"/>
  <c r="G20" i="136" s="1"/>
  <c r="L20" i="136"/>
  <c r="N13" i="136"/>
  <c r="F22" i="136"/>
  <c r="G22" i="136" s="1"/>
  <c r="L22" i="136"/>
  <c r="F28" i="136"/>
  <c r="G28" i="136" s="1"/>
  <c r="L28" i="136"/>
  <c r="P21" i="136"/>
  <c r="N21" i="136"/>
  <c r="F11" i="136"/>
  <c r="G11" i="136" s="1"/>
  <c r="L11" i="136"/>
  <c r="F19" i="136"/>
  <c r="G19" i="136" s="1"/>
  <c r="L19" i="136"/>
  <c r="F12" i="136"/>
  <c r="G12" i="136" s="1"/>
  <c r="L12" i="136"/>
  <c r="L9" i="136"/>
  <c r="F19" i="135" s="1"/>
  <c r="F9" i="136"/>
  <c r="G9" i="136" s="1"/>
  <c r="L24" i="136"/>
  <c r="F24" i="136"/>
  <c r="G24" i="136" s="1"/>
  <c r="F17" i="136"/>
  <c r="G17" i="136" s="1"/>
  <c r="L17" i="136"/>
  <c r="F13" i="136"/>
  <c r="G13" i="136" s="1"/>
  <c r="F21" i="136"/>
  <c r="G21" i="136" s="1"/>
  <c r="AD19" i="133"/>
  <c r="F11" i="132"/>
  <c r="G11" i="132" s="1"/>
  <c r="L11" i="132"/>
  <c r="F25" i="132"/>
  <c r="G25" i="132" s="1"/>
  <c r="L25" i="132"/>
  <c r="J21" i="132"/>
  <c r="H21" i="132"/>
  <c r="I21" i="132" s="1"/>
  <c r="I14" i="132"/>
  <c r="H14" i="132"/>
  <c r="J14" i="132"/>
  <c r="L18" i="132"/>
  <c r="F18" i="132"/>
  <c r="G18" i="132" s="1"/>
  <c r="L12" i="132"/>
  <c r="F12" i="132"/>
  <c r="G12" i="132" s="1"/>
  <c r="F15" i="132"/>
  <c r="G15" i="132" s="1"/>
  <c r="L15" i="132"/>
  <c r="F19" i="132"/>
  <c r="G19" i="132" s="1"/>
  <c r="L19" i="132"/>
  <c r="L26" i="132"/>
  <c r="F26" i="132"/>
  <c r="G26" i="132" s="1"/>
  <c r="F20" i="132"/>
  <c r="G20" i="132" s="1"/>
  <c r="L20" i="132"/>
  <c r="L23" i="132"/>
  <c r="F23" i="132"/>
  <c r="G23" i="132" s="1"/>
  <c r="F27" i="132"/>
  <c r="G27" i="132" s="1"/>
  <c r="L27" i="132"/>
  <c r="H22" i="132"/>
  <c r="J22" i="132"/>
  <c r="I22" i="132"/>
  <c r="F9" i="132"/>
  <c r="G9" i="132" s="1"/>
  <c r="L9" i="132"/>
  <c r="F19" i="133" s="1"/>
  <c r="F16" i="132"/>
  <c r="G16" i="132" s="1"/>
  <c r="L16" i="132"/>
  <c r="F17" i="132"/>
  <c r="G17" i="132" s="1"/>
  <c r="L17" i="132"/>
  <c r="L24" i="132"/>
  <c r="F24" i="132"/>
  <c r="G24" i="132" s="1"/>
  <c r="F28" i="132"/>
  <c r="G28" i="132" s="1"/>
  <c r="L28" i="132"/>
  <c r="N13" i="132"/>
  <c r="P13" i="132"/>
  <c r="L10" i="132"/>
  <c r="F10" i="132"/>
  <c r="G10" i="132" s="1"/>
  <c r="L14" i="132"/>
  <c r="L22" i="132"/>
  <c r="F13" i="132"/>
  <c r="G13" i="132" s="1"/>
  <c r="L21" i="132"/>
  <c r="D456" i="70"/>
  <c r="D455" i="70"/>
  <c r="D454" i="70"/>
  <c r="D453" i="70"/>
  <c r="D452" i="70"/>
  <c r="D451" i="70"/>
  <c r="D450" i="70"/>
  <c r="D449" i="70"/>
  <c r="D448" i="70"/>
  <c r="D447" i="70"/>
  <c r="D446" i="70"/>
  <c r="D445" i="70"/>
  <c r="D444" i="70"/>
  <c r="D443" i="70"/>
  <c r="D442" i="70"/>
  <c r="D441" i="70"/>
  <c r="D440" i="70"/>
  <c r="D439" i="70"/>
  <c r="D438" i="70"/>
  <c r="D437" i="70"/>
  <c r="D436" i="70"/>
  <c r="D435" i="70"/>
  <c r="D434" i="70"/>
  <c r="D433" i="70"/>
  <c r="D432" i="70"/>
  <c r="D431" i="70"/>
  <c r="D430" i="70"/>
  <c r="D429" i="70"/>
  <c r="D428" i="70"/>
  <c r="D427" i="70"/>
  <c r="D426" i="70"/>
  <c r="D425" i="70"/>
  <c r="D424" i="70"/>
  <c r="D423" i="70"/>
  <c r="D422" i="70"/>
  <c r="D421" i="70"/>
  <c r="D420" i="70"/>
  <c r="D419" i="70"/>
  <c r="D418" i="70"/>
  <c r="D417" i="70"/>
  <c r="D416" i="70"/>
  <c r="D415" i="70"/>
  <c r="D414" i="70"/>
  <c r="D413" i="70"/>
  <c r="D412" i="70"/>
  <c r="D411" i="70"/>
  <c r="D410" i="70"/>
  <c r="D409" i="70"/>
  <c r="D408" i="70"/>
  <c r="D407" i="70"/>
  <c r="D406" i="70"/>
  <c r="D405" i="70"/>
  <c r="D404" i="70"/>
  <c r="D403" i="70"/>
  <c r="D402" i="70"/>
  <c r="D401" i="70"/>
  <c r="D400" i="70"/>
  <c r="D399" i="70"/>
  <c r="D398" i="70"/>
  <c r="D397" i="70"/>
  <c r="D396" i="70"/>
  <c r="D395" i="70"/>
  <c r="D394" i="70"/>
  <c r="D393" i="70"/>
  <c r="D392" i="70"/>
  <c r="D391" i="70"/>
  <c r="D390" i="70"/>
  <c r="D389" i="70"/>
  <c r="D388" i="70"/>
  <c r="D387" i="70"/>
  <c r="D386" i="70"/>
  <c r="D385" i="70"/>
  <c r="D384" i="70"/>
  <c r="D383" i="70"/>
  <c r="D382" i="70"/>
  <c r="D381" i="70"/>
  <c r="D380" i="70"/>
  <c r="D379" i="70"/>
  <c r="D378" i="70"/>
  <c r="D377" i="70"/>
  <c r="D376" i="70"/>
  <c r="D375" i="70"/>
  <c r="D374" i="70"/>
  <c r="D373" i="70"/>
  <c r="D372" i="70"/>
  <c r="D371" i="70"/>
  <c r="D370" i="70"/>
  <c r="D369" i="70"/>
  <c r="D368" i="70"/>
  <c r="D367" i="70"/>
  <c r="D366" i="70"/>
  <c r="D365" i="70"/>
  <c r="D364" i="70"/>
  <c r="D363" i="70"/>
  <c r="D362" i="70"/>
  <c r="D361" i="70"/>
  <c r="D360" i="70"/>
  <c r="D359" i="70"/>
  <c r="D358" i="70"/>
  <c r="D357" i="70"/>
  <c r="D356" i="70"/>
  <c r="D355" i="70"/>
  <c r="D354" i="70"/>
  <c r="D353" i="70"/>
  <c r="D352" i="70"/>
  <c r="D351" i="70"/>
  <c r="D350" i="70"/>
  <c r="D349" i="70"/>
  <c r="D348" i="70"/>
  <c r="D347" i="70"/>
  <c r="D346" i="70"/>
  <c r="D345" i="70"/>
  <c r="D344" i="70"/>
  <c r="D343" i="70"/>
  <c r="D342" i="70"/>
  <c r="D341" i="70"/>
  <c r="D340" i="70"/>
  <c r="D339" i="70"/>
  <c r="D338" i="70"/>
  <c r="D337" i="70"/>
  <c r="D336" i="70"/>
  <c r="D335" i="70"/>
  <c r="D334" i="70"/>
  <c r="D333" i="70"/>
  <c r="D332" i="70"/>
  <c r="D331" i="70"/>
  <c r="D330" i="70"/>
  <c r="D329" i="70"/>
  <c r="D328" i="70"/>
  <c r="D327" i="70"/>
  <c r="D326" i="70"/>
  <c r="D325" i="70"/>
  <c r="D324" i="70"/>
  <c r="D323" i="70"/>
  <c r="D322" i="70"/>
  <c r="D321" i="70"/>
  <c r="D320" i="70"/>
  <c r="D319" i="70"/>
  <c r="D318" i="70"/>
  <c r="D317" i="70"/>
  <c r="D316" i="70"/>
  <c r="D315" i="70"/>
  <c r="D314" i="70"/>
  <c r="D313" i="70"/>
  <c r="D312" i="70"/>
  <c r="D311" i="70"/>
  <c r="D310" i="70"/>
  <c r="D309" i="70"/>
  <c r="D308" i="70"/>
  <c r="D307" i="70"/>
  <c r="D306" i="70"/>
  <c r="D305" i="70"/>
  <c r="D304" i="70"/>
  <c r="D303" i="70"/>
  <c r="D302" i="70"/>
  <c r="D301" i="70"/>
  <c r="D300" i="70"/>
  <c r="D299" i="70"/>
  <c r="D298" i="70"/>
  <c r="D297" i="70"/>
  <c r="D296" i="70"/>
  <c r="D295" i="70"/>
  <c r="D294" i="70"/>
  <c r="D293" i="70"/>
  <c r="D292" i="70"/>
  <c r="D291" i="70"/>
  <c r="D290" i="70"/>
  <c r="D289" i="70"/>
  <c r="D288" i="70"/>
  <c r="D287" i="70"/>
  <c r="D286" i="70"/>
  <c r="D285" i="70"/>
  <c r="D284" i="70"/>
  <c r="D283" i="70"/>
  <c r="D282" i="70"/>
  <c r="D281" i="70"/>
  <c r="D280" i="70"/>
  <c r="D279" i="70"/>
  <c r="D278" i="70"/>
  <c r="D277" i="70"/>
  <c r="D276" i="70"/>
  <c r="D275" i="70"/>
  <c r="D274" i="70"/>
  <c r="D273" i="70"/>
  <c r="D272" i="70"/>
  <c r="D271" i="70"/>
  <c r="D270" i="70"/>
  <c r="D269" i="70"/>
  <c r="D268" i="70"/>
  <c r="D267" i="70"/>
  <c r="D266" i="70"/>
  <c r="D265" i="70"/>
  <c r="D264" i="70"/>
  <c r="D263" i="70"/>
  <c r="D262" i="70"/>
  <c r="D261" i="70"/>
  <c r="D260" i="70"/>
  <c r="D259" i="70"/>
  <c r="D258" i="70"/>
  <c r="D257" i="70"/>
  <c r="D256" i="70"/>
  <c r="D255" i="70"/>
  <c r="D254" i="70"/>
  <c r="D253" i="70"/>
  <c r="D252" i="70"/>
  <c r="D251" i="70"/>
  <c r="D250" i="70"/>
  <c r="D249" i="70"/>
  <c r="D248" i="70"/>
  <c r="D247" i="70"/>
  <c r="D246" i="70"/>
  <c r="D245" i="70"/>
  <c r="D244" i="70"/>
  <c r="D243" i="70"/>
  <c r="D242" i="70"/>
  <c r="D241" i="70"/>
  <c r="D240" i="70"/>
  <c r="D239" i="70"/>
  <c r="D238" i="70"/>
  <c r="D237" i="70"/>
  <c r="D236" i="70"/>
  <c r="D235" i="70"/>
  <c r="D234" i="70"/>
  <c r="D233" i="70"/>
  <c r="D232" i="70"/>
  <c r="D231" i="70"/>
  <c r="D230" i="70"/>
  <c r="D229" i="70"/>
  <c r="D228" i="70"/>
  <c r="D227" i="70"/>
  <c r="D226" i="70"/>
  <c r="D225" i="70"/>
  <c r="D224" i="70"/>
  <c r="D223" i="70"/>
  <c r="D222" i="70"/>
  <c r="D221" i="70"/>
  <c r="D220" i="70"/>
  <c r="D219" i="70"/>
  <c r="D218" i="70"/>
  <c r="D217" i="70"/>
  <c r="D216" i="70"/>
  <c r="D215" i="70"/>
  <c r="D214" i="70"/>
  <c r="D213" i="70"/>
  <c r="D212" i="70"/>
  <c r="D211" i="70"/>
  <c r="D210" i="70"/>
  <c r="D209" i="70"/>
  <c r="D208" i="70"/>
  <c r="D207" i="70"/>
  <c r="D206" i="70"/>
  <c r="D205" i="70"/>
  <c r="D204" i="70"/>
  <c r="D203" i="70"/>
  <c r="D202" i="70"/>
  <c r="D201" i="70"/>
  <c r="D200" i="70"/>
  <c r="D199" i="70"/>
  <c r="D198" i="70"/>
  <c r="D197" i="70"/>
  <c r="D196" i="70"/>
  <c r="D195" i="70"/>
  <c r="D194" i="70"/>
  <c r="D193" i="70"/>
  <c r="D192" i="70"/>
  <c r="D191" i="70"/>
  <c r="D190" i="70"/>
  <c r="D189" i="70"/>
  <c r="D188" i="70"/>
  <c r="D187" i="70"/>
  <c r="D186" i="70"/>
  <c r="D185" i="70"/>
  <c r="D184" i="70"/>
  <c r="D183" i="70"/>
  <c r="D182" i="70"/>
  <c r="D181" i="70"/>
  <c r="D180" i="70"/>
  <c r="D179" i="70"/>
  <c r="D178" i="70"/>
  <c r="D177" i="70"/>
  <c r="D176" i="70"/>
  <c r="D175" i="70"/>
  <c r="D174" i="70"/>
  <c r="D173" i="70"/>
  <c r="D172" i="70"/>
  <c r="D171" i="70"/>
  <c r="D170" i="70"/>
  <c r="D169" i="70"/>
  <c r="D168" i="70"/>
  <c r="D167" i="70"/>
  <c r="D166" i="70"/>
  <c r="D165" i="70"/>
  <c r="D164" i="70"/>
  <c r="D163" i="70"/>
  <c r="D162" i="70"/>
  <c r="D161" i="70"/>
  <c r="D160" i="70"/>
  <c r="D159" i="70"/>
  <c r="D158" i="70"/>
  <c r="D157" i="70"/>
  <c r="D156" i="70"/>
  <c r="D155" i="70"/>
  <c r="D154" i="70"/>
  <c r="D153" i="70"/>
  <c r="D152" i="70"/>
  <c r="D151" i="70"/>
  <c r="D150" i="70"/>
  <c r="D149" i="70"/>
  <c r="D148" i="70"/>
  <c r="D147" i="70"/>
  <c r="D146" i="70"/>
  <c r="D145" i="70"/>
  <c r="D144" i="70"/>
  <c r="D143" i="70"/>
  <c r="D142" i="70"/>
  <c r="D141" i="70"/>
  <c r="D140" i="70"/>
  <c r="D139" i="70"/>
  <c r="D138" i="70"/>
  <c r="D137" i="70"/>
  <c r="D136" i="70"/>
  <c r="D135" i="70"/>
  <c r="D134" i="70"/>
  <c r="D133" i="70"/>
  <c r="D132" i="70"/>
  <c r="D131" i="70"/>
  <c r="D130" i="70"/>
  <c r="D129" i="70"/>
  <c r="D128" i="70"/>
  <c r="D127" i="70"/>
  <c r="D126" i="70"/>
  <c r="D125" i="70"/>
  <c r="D124" i="70"/>
  <c r="D123" i="70"/>
  <c r="D122" i="70"/>
  <c r="D121" i="70"/>
  <c r="D120" i="70"/>
  <c r="D119" i="70"/>
  <c r="D118" i="70"/>
  <c r="D117" i="70"/>
  <c r="D116" i="70"/>
  <c r="D115" i="70"/>
  <c r="D114" i="70"/>
  <c r="D113" i="70"/>
  <c r="D112" i="70"/>
  <c r="D111" i="70"/>
  <c r="D110" i="70"/>
  <c r="D109" i="70"/>
  <c r="D108" i="70"/>
  <c r="D107" i="70"/>
  <c r="D106" i="70"/>
  <c r="D105" i="70"/>
  <c r="D104" i="70"/>
  <c r="D103" i="70"/>
  <c r="D102" i="70"/>
  <c r="D101" i="70"/>
  <c r="D100" i="70"/>
  <c r="D99" i="70"/>
  <c r="D98" i="70"/>
  <c r="D97" i="70"/>
  <c r="D96" i="70"/>
  <c r="D95" i="70"/>
  <c r="D94" i="70"/>
  <c r="D93" i="70"/>
  <c r="D92" i="70"/>
  <c r="D91" i="70"/>
  <c r="D90" i="70"/>
  <c r="D89" i="70"/>
  <c r="D88" i="70"/>
  <c r="D87" i="70"/>
  <c r="D86" i="70"/>
  <c r="D85" i="70"/>
  <c r="D84" i="70"/>
  <c r="D83" i="70"/>
  <c r="D82" i="70"/>
  <c r="D81" i="70"/>
  <c r="D80" i="70"/>
  <c r="D79" i="70"/>
  <c r="D78" i="70"/>
  <c r="D77" i="70"/>
  <c r="D76" i="70"/>
  <c r="D75" i="70"/>
  <c r="D74" i="70"/>
  <c r="D73" i="70"/>
  <c r="D72" i="70"/>
  <c r="D71" i="70"/>
  <c r="D70" i="70"/>
  <c r="D69" i="70"/>
  <c r="D68" i="70"/>
  <c r="D67" i="70"/>
  <c r="D66" i="70"/>
  <c r="D65" i="70"/>
  <c r="D64" i="70"/>
  <c r="D63" i="70"/>
  <c r="D62" i="70"/>
  <c r="D61" i="70"/>
  <c r="D60" i="70"/>
  <c r="D59" i="70"/>
  <c r="D58" i="70"/>
  <c r="D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8" i="70"/>
  <c r="D7" i="70"/>
  <c r="D6" i="70"/>
  <c r="D5" i="70"/>
  <c r="D4" i="70"/>
  <c r="D3" i="70"/>
  <c r="D2" i="70"/>
  <c r="D1" i="70"/>
  <c r="O5" i="143" l="1"/>
  <c r="P4" i="146"/>
  <c r="M23" i="190"/>
  <c r="P23" i="190" s="1"/>
  <c r="AD37" i="189"/>
  <c r="M16" i="190"/>
  <c r="P16" i="190" s="1"/>
  <c r="AV19" i="189"/>
  <c r="M15" i="190"/>
  <c r="AP19" i="189"/>
  <c r="M17" i="190"/>
  <c r="P17" i="190" s="1"/>
  <c r="BB19" i="189"/>
  <c r="M22" i="190"/>
  <c r="N22" i="190" s="1"/>
  <c r="X37" i="189"/>
  <c r="P4" i="189" s="1"/>
  <c r="M11" i="190"/>
  <c r="R19" i="189"/>
  <c r="M28" i="190"/>
  <c r="BH37" i="189"/>
  <c r="P13" i="190"/>
  <c r="M20" i="190"/>
  <c r="L37" i="189"/>
  <c r="O5" i="189"/>
  <c r="M14" i="190"/>
  <c r="AJ19" i="189"/>
  <c r="M26" i="190"/>
  <c r="P26" i="190" s="1"/>
  <c r="AV37" i="189"/>
  <c r="M18" i="190"/>
  <c r="BH19" i="189"/>
  <c r="M27" i="190"/>
  <c r="BB37" i="189"/>
  <c r="M10" i="190"/>
  <c r="L19" i="189"/>
  <c r="M25" i="190"/>
  <c r="AP37" i="189"/>
  <c r="M24" i="190"/>
  <c r="AJ37" i="189"/>
  <c r="M19" i="190"/>
  <c r="F37" i="189"/>
  <c r="M12" i="190"/>
  <c r="X19" i="189"/>
  <c r="O4" i="189" s="1"/>
  <c r="N4" i="189" s="1"/>
  <c r="O21" i="190"/>
  <c r="R36" i="189" s="1"/>
  <c r="P36" i="189"/>
  <c r="P18" i="190"/>
  <c r="N18" i="190"/>
  <c r="N23" i="190"/>
  <c r="H21" i="190"/>
  <c r="I21" i="190" s="1"/>
  <c r="J21" i="190"/>
  <c r="H24" i="190"/>
  <c r="I24" i="190" s="1"/>
  <c r="J24" i="190"/>
  <c r="P10" i="190"/>
  <c r="N10" i="190"/>
  <c r="J18" i="189" s="1"/>
  <c r="H13" i="190"/>
  <c r="I13" i="190" s="1"/>
  <c r="J13" i="190"/>
  <c r="N24" i="190"/>
  <c r="P24" i="190"/>
  <c r="J27" i="190"/>
  <c r="H27" i="190"/>
  <c r="I27" i="190" s="1"/>
  <c r="H25" i="190"/>
  <c r="I25" i="190" s="1"/>
  <c r="J25" i="190"/>
  <c r="J19" i="190"/>
  <c r="H19" i="190"/>
  <c r="I19" i="190" s="1"/>
  <c r="P28" i="190"/>
  <c r="N28" i="190"/>
  <c r="L29" i="190"/>
  <c r="L30" i="190" s="1"/>
  <c r="N3" i="189" s="1"/>
  <c r="M9" i="190"/>
  <c r="H12" i="190"/>
  <c r="I12" i="190" s="1"/>
  <c r="J12" i="190"/>
  <c r="P25" i="190"/>
  <c r="N15" i="190"/>
  <c r="P15" i="190"/>
  <c r="N17" i="190"/>
  <c r="P12" i="190"/>
  <c r="N12" i="190"/>
  <c r="H28" i="190"/>
  <c r="I28" i="190" s="1"/>
  <c r="J28" i="190"/>
  <c r="H9" i="190"/>
  <c r="I9" i="190" s="1"/>
  <c r="J9" i="190"/>
  <c r="P22" i="190"/>
  <c r="H17" i="190"/>
  <c r="J17" i="190"/>
  <c r="I17" i="190"/>
  <c r="P14" i="190"/>
  <c r="O14" i="190"/>
  <c r="AJ18" i="189" s="1"/>
  <c r="N14" i="190"/>
  <c r="AH18" i="189" s="1"/>
  <c r="N20" i="190"/>
  <c r="J36" i="189" s="1"/>
  <c r="P20" i="190"/>
  <c r="O20" i="190"/>
  <c r="L36" i="189" s="1"/>
  <c r="J26" i="190"/>
  <c r="H26" i="190"/>
  <c r="I26" i="190" s="1"/>
  <c r="J22" i="190"/>
  <c r="H22" i="190"/>
  <c r="I22" i="190" s="1"/>
  <c r="N11" i="190"/>
  <c r="P11" i="190"/>
  <c r="H16" i="190"/>
  <c r="I16" i="190" s="1"/>
  <c r="J16" i="190"/>
  <c r="J14" i="190"/>
  <c r="H14" i="190"/>
  <c r="I14" i="190" s="1"/>
  <c r="J10" i="190"/>
  <c r="I10" i="190"/>
  <c r="H10" i="190"/>
  <c r="H20" i="190"/>
  <c r="I20" i="190" s="1"/>
  <c r="J20" i="190"/>
  <c r="N26" i="190"/>
  <c r="J18" i="190"/>
  <c r="H18" i="190"/>
  <c r="I18" i="190" s="1"/>
  <c r="J11" i="190"/>
  <c r="H11" i="190"/>
  <c r="I11" i="190" s="1"/>
  <c r="N5" i="187"/>
  <c r="P22" i="188"/>
  <c r="N22" i="188"/>
  <c r="O22" i="188" s="1"/>
  <c r="J24" i="188"/>
  <c r="H24" i="188"/>
  <c r="I24" i="188" s="1"/>
  <c r="P10" i="188"/>
  <c r="N10" i="188"/>
  <c r="O10" i="188" s="1"/>
  <c r="H20" i="188"/>
  <c r="I20" i="188" s="1"/>
  <c r="J20" i="188"/>
  <c r="P14" i="188"/>
  <c r="O14" i="188"/>
  <c r="N14" i="188"/>
  <c r="N24" i="188"/>
  <c r="O24" i="188" s="1"/>
  <c r="P24" i="188"/>
  <c r="P15" i="188"/>
  <c r="N15" i="188"/>
  <c r="O15" i="188" s="1"/>
  <c r="H16" i="188"/>
  <c r="I16" i="188" s="1"/>
  <c r="J16" i="188"/>
  <c r="H25" i="188"/>
  <c r="I25" i="188" s="1"/>
  <c r="J25" i="188"/>
  <c r="N19" i="188"/>
  <c r="O19" i="188" s="1"/>
  <c r="P19" i="188"/>
  <c r="J13" i="188"/>
  <c r="H13" i="188"/>
  <c r="I13" i="188" s="1"/>
  <c r="H17" i="188"/>
  <c r="J17" i="188"/>
  <c r="I17" i="188"/>
  <c r="N27" i="188"/>
  <c r="O27" i="188" s="1"/>
  <c r="P27" i="188"/>
  <c r="L29" i="188"/>
  <c r="L30" i="188" s="1"/>
  <c r="M9" i="188"/>
  <c r="J19" i="188"/>
  <c r="H19" i="188"/>
  <c r="I19" i="188" s="1"/>
  <c r="J21" i="188"/>
  <c r="H21" i="188"/>
  <c r="I21" i="188" s="1"/>
  <c r="P25" i="188"/>
  <c r="N25" i="188"/>
  <c r="O25" i="188" s="1"/>
  <c r="P12" i="188"/>
  <c r="O12" i="188"/>
  <c r="N12" i="188"/>
  <c r="J27" i="188"/>
  <c r="H27" i="188"/>
  <c r="I27" i="188" s="1"/>
  <c r="H9" i="188"/>
  <c r="I9" i="188" s="1"/>
  <c r="J9" i="188"/>
  <c r="J18" i="188"/>
  <c r="H18" i="188"/>
  <c r="I18" i="188" s="1"/>
  <c r="N16" i="188"/>
  <c r="O16" i="188" s="1"/>
  <c r="P16" i="188"/>
  <c r="H12" i="188"/>
  <c r="I12" i="188" s="1"/>
  <c r="J12" i="188"/>
  <c r="N23" i="188"/>
  <c r="P23" i="188"/>
  <c r="O23" i="188"/>
  <c r="J26" i="188"/>
  <c r="H26" i="188"/>
  <c r="I26" i="188" s="1"/>
  <c r="P18" i="188"/>
  <c r="N18" i="188"/>
  <c r="O18" i="188" s="1"/>
  <c r="J15" i="188"/>
  <c r="H15" i="188"/>
  <c r="I15" i="188" s="1"/>
  <c r="P28" i="188"/>
  <c r="N28" i="188"/>
  <c r="O28" i="188" s="1"/>
  <c r="J23" i="188"/>
  <c r="H23" i="188"/>
  <c r="I23" i="188" s="1"/>
  <c r="O26" i="188"/>
  <c r="P26" i="188"/>
  <c r="N26" i="188"/>
  <c r="N11" i="188"/>
  <c r="O11" i="188" s="1"/>
  <c r="P11" i="188"/>
  <c r="P17" i="188"/>
  <c r="N17" i="188"/>
  <c r="O17" i="188" s="1"/>
  <c r="H28" i="188"/>
  <c r="I28" i="188" s="1"/>
  <c r="J28" i="188"/>
  <c r="J10" i="188"/>
  <c r="H10" i="188"/>
  <c r="I10" i="188" s="1"/>
  <c r="P20" i="188"/>
  <c r="N20" i="188"/>
  <c r="O20" i="188" s="1"/>
  <c r="J11" i="188"/>
  <c r="H11" i="188"/>
  <c r="I11" i="188" s="1"/>
  <c r="AB18" i="185"/>
  <c r="O13" i="186"/>
  <c r="AD18" i="185" s="1"/>
  <c r="M28" i="186"/>
  <c r="BH37" i="185"/>
  <c r="M23" i="186"/>
  <c r="P23" i="186" s="1"/>
  <c r="AD37" i="185"/>
  <c r="M18" i="186"/>
  <c r="BH19" i="185"/>
  <c r="M20" i="186"/>
  <c r="O20" i="186" s="1"/>
  <c r="L36" i="185" s="1"/>
  <c r="L37" i="185"/>
  <c r="M19" i="186"/>
  <c r="F37" i="185"/>
  <c r="M25" i="186"/>
  <c r="AP37" i="185"/>
  <c r="M10" i="186"/>
  <c r="L19" i="185"/>
  <c r="O5" i="185" s="1"/>
  <c r="P5" i="185" s="1"/>
  <c r="M24" i="186"/>
  <c r="AJ37" i="185"/>
  <c r="M11" i="186"/>
  <c r="R19" i="185"/>
  <c r="M16" i="186"/>
  <c r="AV19" i="185"/>
  <c r="M26" i="186"/>
  <c r="AV37" i="185"/>
  <c r="M22" i="186"/>
  <c r="O22" i="186" s="1"/>
  <c r="X36" i="185" s="1"/>
  <c r="X37" i="185"/>
  <c r="M17" i="186"/>
  <c r="BB19" i="185"/>
  <c r="M15" i="186"/>
  <c r="AP19" i="185"/>
  <c r="M14" i="186"/>
  <c r="AJ19" i="185"/>
  <c r="M27" i="186"/>
  <c r="N27" i="186" s="1"/>
  <c r="BB37" i="185"/>
  <c r="M12" i="186"/>
  <c r="N12" i="186" s="1"/>
  <c r="X19" i="185"/>
  <c r="P14" i="186"/>
  <c r="N14" i="186"/>
  <c r="H17" i="186"/>
  <c r="I17" i="186" s="1"/>
  <c r="J17" i="186"/>
  <c r="L29" i="186"/>
  <c r="L30" i="186" s="1"/>
  <c r="N3" i="185" s="1"/>
  <c r="M9" i="186"/>
  <c r="P12" i="186"/>
  <c r="P15" i="186"/>
  <c r="N15" i="186"/>
  <c r="AN18" i="185" s="1"/>
  <c r="J21" i="186"/>
  <c r="H21" i="186"/>
  <c r="I21" i="186" s="1"/>
  <c r="J27" i="186"/>
  <c r="I27" i="186"/>
  <c r="H27" i="186"/>
  <c r="H9" i="186"/>
  <c r="I9" i="186" s="1"/>
  <c r="J9" i="186"/>
  <c r="H12" i="186"/>
  <c r="I12" i="186" s="1"/>
  <c r="J12" i="186"/>
  <c r="P17" i="186"/>
  <c r="N17" i="186"/>
  <c r="J13" i="186"/>
  <c r="H13" i="186"/>
  <c r="I13" i="186" s="1"/>
  <c r="J23" i="186"/>
  <c r="H23" i="186"/>
  <c r="I23" i="186" s="1"/>
  <c r="J18" i="186"/>
  <c r="I18" i="186"/>
  <c r="H18" i="186"/>
  <c r="J11" i="186"/>
  <c r="H11" i="186"/>
  <c r="I11" i="186" s="1"/>
  <c r="P28" i="186"/>
  <c r="N28" i="186"/>
  <c r="BF36" i="185" s="1"/>
  <c r="N23" i="186"/>
  <c r="P18" i="186"/>
  <c r="O18" i="186"/>
  <c r="BH18" i="185" s="1"/>
  <c r="N18" i="186"/>
  <c r="BF18" i="185" s="1"/>
  <c r="J16" i="186"/>
  <c r="H16" i="186"/>
  <c r="I16" i="186" s="1"/>
  <c r="H28" i="186"/>
  <c r="I28" i="186" s="1"/>
  <c r="J28" i="186"/>
  <c r="J10" i="186"/>
  <c r="H10" i="186"/>
  <c r="I10" i="186" s="1"/>
  <c r="P20" i="186"/>
  <c r="N20" i="186"/>
  <c r="J36" i="185" s="1"/>
  <c r="N19" i="186"/>
  <c r="D36" i="185" s="1"/>
  <c r="P19" i="186"/>
  <c r="J24" i="186"/>
  <c r="I24" i="186"/>
  <c r="H24" i="186"/>
  <c r="P10" i="186"/>
  <c r="N10" i="186"/>
  <c r="H20" i="186"/>
  <c r="I20" i="186" s="1"/>
  <c r="J20" i="186"/>
  <c r="J26" i="186"/>
  <c r="H26" i="186"/>
  <c r="I26" i="186" s="1"/>
  <c r="J19" i="186"/>
  <c r="I19" i="186"/>
  <c r="H19" i="186"/>
  <c r="P25" i="186"/>
  <c r="N25" i="186"/>
  <c r="P22" i="186"/>
  <c r="N22" i="186"/>
  <c r="V36" i="185" s="1"/>
  <c r="N24" i="186"/>
  <c r="P24" i="186"/>
  <c r="N11" i="186"/>
  <c r="P11" i="186"/>
  <c r="N16" i="186"/>
  <c r="P16" i="186"/>
  <c r="P26" i="186"/>
  <c r="O26" i="186"/>
  <c r="AV36" i="185" s="1"/>
  <c r="N26" i="186"/>
  <c r="AT36" i="185" s="1"/>
  <c r="J15" i="186"/>
  <c r="H15" i="186"/>
  <c r="I15" i="186" s="1"/>
  <c r="H25" i="186"/>
  <c r="I25" i="186" s="1"/>
  <c r="J25" i="186"/>
  <c r="N5" i="183"/>
  <c r="H28" i="184"/>
  <c r="I28" i="184" s="1"/>
  <c r="J28" i="184"/>
  <c r="N16" i="184"/>
  <c r="P16" i="184"/>
  <c r="O16" i="184"/>
  <c r="O26" i="184"/>
  <c r="P26" i="184"/>
  <c r="N26" i="184"/>
  <c r="P18" i="184"/>
  <c r="N18" i="184"/>
  <c r="O18" i="184" s="1"/>
  <c r="J24" i="184"/>
  <c r="H24" i="184"/>
  <c r="I24" i="184" s="1"/>
  <c r="L29" i="184"/>
  <c r="L30" i="184" s="1"/>
  <c r="M9" i="184"/>
  <c r="N19" i="184"/>
  <c r="O19" i="184" s="1"/>
  <c r="P19" i="184"/>
  <c r="J19" i="184"/>
  <c r="H19" i="184"/>
  <c r="I19" i="184" s="1"/>
  <c r="J21" i="184"/>
  <c r="I21" i="184"/>
  <c r="H21" i="184"/>
  <c r="P10" i="184"/>
  <c r="N10" i="184"/>
  <c r="O10" i="184" s="1"/>
  <c r="P22" i="184"/>
  <c r="N22" i="184"/>
  <c r="O22" i="184" s="1"/>
  <c r="N27" i="184"/>
  <c r="O27" i="184" s="1"/>
  <c r="P27" i="184"/>
  <c r="P15" i="184"/>
  <c r="N15" i="184"/>
  <c r="O15" i="184" s="1"/>
  <c r="N24" i="184"/>
  <c r="O24" i="184" s="1"/>
  <c r="P24" i="184"/>
  <c r="J13" i="184"/>
  <c r="H13" i="184"/>
  <c r="I13" i="184" s="1"/>
  <c r="J22" i="184"/>
  <c r="I22" i="184"/>
  <c r="H22" i="184"/>
  <c r="I27" i="184"/>
  <c r="J27" i="184"/>
  <c r="H27" i="184"/>
  <c r="J15" i="184"/>
  <c r="H15" i="184"/>
  <c r="I15" i="184" s="1"/>
  <c r="N11" i="184"/>
  <c r="O11" i="184" s="1"/>
  <c r="P11" i="184"/>
  <c r="P17" i="184"/>
  <c r="N17" i="184"/>
  <c r="O17" i="184" s="1"/>
  <c r="P20" i="184"/>
  <c r="N20" i="184"/>
  <c r="O20" i="184" s="1"/>
  <c r="N23" i="184"/>
  <c r="O23" i="184" s="1"/>
  <c r="P23" i="184"/>
  <c r="P12" i="184"/>
  <c r="N12" i="184"/>
  <c r="O12" i="184" s="1"/>
  <c r="I11" i="184"/>
  <c r="J11" i="184"/>
  <c r="H11" i="184"/>
  <c r="H9" i="184"/>
  <c r="I9" i="184" s="1"/>
  <c r="J9" i="184"/>
  <c r="H17" i="184"/>
  <c r="I17" i="184" s="1"/>
  <c r="J17" i="184"/>
  <c r="I20" i="184"/>
  <c r="H20" i="184"/>
  <c r="J20" i="184"/>
  <c r="J23" i="184"/>
  <c r="H23" i="184"/>
  <c r="I23" i="184" s="1"/>
  <c r="H12" i="184"/>
  <c r="I12" i="184" s="1"/>
  <c r="J12" i="184"/>
  <c r="H25" i="184"/>
  <c r="I25" i="184" s="1"/>
  <c r="J25" i="184"/>
  <c r="P14" i="184"/>
  <c r="N14" i="184"/>
  <c r="O14" i="184" s="1"/>
  <c r="J10" i="184"/>
  <c r="H10" i="184"/>
  <c r="I10" i="184" s="1"/>
  <c r="P28" i="184"/>
  <c r="N28" i="184"/>
  <c r="O28" i="184" s="1"/>
  <c r="H16" i="184"/>
  <c r="J16" i="184"/>
  <c r="I16" i="184"/>
  <c r="J26" i="184"/>
  <c r="H26" i="184"/>
  <c r="I26" i="184" s="1"/>
  <c r="J18" i="184"/>
  <c r="H18" i="184"/>
  <c r="I18" i="184" s="1"/>
  <c r="P25" i="184"/>
  <c r="N25" i="184"/>
  <c r="O25" i="184" s="1"/>
  <c r="M16" i="182"/>
  <c r="P16" i="182" s="1"/>
  <c r="AV19" i="181"/>
  <c r="M23" i="182"/>
  <c r="P23" i="182" s="1"/>
  <c r="AD37" i="181"/>
  <c r="M19" i="182"/>
  <c r="F37" i="181"/>
  <c r="M11" i="182"/>
  <c r="R19" i="181"/>
  <c r="M10" i="182"/>
  <c r="N10" i="182" s="1"/>
  <c r="J18" i="181" s="1"/>
  <c r="L19" i="181"/>
  <c r="O5" i="181" s="1"/>
  <c r="P5" i="181" s="1"/>
  <c r="M12" i="182"/>
  <c r="O12" i="182" s="1"/>
  <c r="X18" i="181" s="1"/>
  <c r="X19" i="181"/>
  <c r="M15" i="182"/>
  <c r="AP19" i="181"/>
  <c r="M25" i="182"/>
  <c r="P25" i="182" s="1"/>
  <c r="AP37" i="181"/>
  <c r="M17" i="182"/>
  <c r="BB19" i="181"/>
  <c r="M18" i="182"/>
  <c r="N18" i="182" s="1"/>
  <c r="BF18" i="181" s="1"/>
  <c r="BH19" i="181"/>
  <c r="M28" i="182"/>
  <c r="BH37" i="181"/>
  <c r="M20" i="182"/>
  <c r="L37" i="181"/>
  <c r="M26" i="182"/>
  <c r="AV37" i="181"/>
  <c r="O21" i="182"/>
  <c r="R36" i="181" s="1"/>
  <c r="P36" i="181"/>
  <c r="M24" i="182"/>
  <c r="AJ37" i="181"/>
  <c r="M27" i="182"/>
  <c r="BB37" i="181"/>
  <c r="M22" i="182"/>
  <c r="N22" i="182" s="1"/>
  <c r="X37" i="181"/>
  <c r="M14" i="182"/>
  <c r="O14" i="182" s="1"/>
  <c r="AJ18" i="181" s="1"/>
  <c r="AJ19" i="181"/>
  <c r="P28" i="182"/>
  <c r="N28" i="182"/>
  <c r="P20" i="182"/>
  <c r="N20" i="182"/>
  <c r="N26" i="182"/>
  <c r="P26" i="182"/>
  <c r="H28" i="182"/>
  <c r="I28" i="182" s="1"/>
  <c r="J28" i="182"/>
  <c r="H20" i="182"/>
  <c r="I20" i="182" s="1"/>
  <c r="J20" i="182"/>
  <c r="N27" i="182"/>
  <c r="AZ36" i="181" s="1"/>
  <c r="P27" i="182"/>
  <c r="P22" i="182"/>
  <c r="H27" i="182"/>
  <c r="J27" i="182"/>
  <c r="I27" i="182"/>
  <c r="J24" i="182"/>
  <c r="H24" i="182"/>
  <c r="I24" i="182" s="1"/>
  <c r="N16" i="182"/>
  <c r="AT18" i="181" s="1"/>
  <c r="O16" i="182"/>
  <c r="AV18" i="181" s="1"/>
  <c r="N23" i="182"/>
  <c r="AB36" i="181" s="1"/>
  <c r="N19" i="182"/>
  <c r="P19" i="182"/>
  <c r="H14" i="182"/>
  <c r="I14" i="182"/>
  <c r="J14" i="182"/>
  <c r="P14" i="182"/>
  <c r="N14" i="182"/>
  <c r="AH18" i="181" s="1"/>
  <c r="J13" i="182"/>
  <c r="H13" i="182"/>
  <c r="I13" i="182" s="1"/>
  <c r="L29" i="182"/>
  <c r="L30" i="182" s="1"/>
  <c r="N3" i="181" s="1"/>
  <c r="M9" i="182"/>
  <c r="J23" i="182"/>
  <c r="H23" i="182"/>
  <c r="I23" i="182" s="1"/>
  <c r="J19" i="182"/>
  <c r="H19" i="182"/>
  <c r="I19" i="182" s="1"/>
  <c r="J10" i="182"/>
  <c r="H10" i="182"/>
  <c r="I10" i="182" s="1"/>
  <c r="J22" i="182"/>
  <c r="H22" i="182"/>
  <c r="I22" i="182" s="1"/>
  <c r="J21" i="182"/>
  <c r="H21" i="182"/>
  <c r="I21" i="182" s="1"/>
  <c r="H9" i="182"/>
  <c r="I9" i="182" s="1"/>
  <c r="J9" i="182"/>
  <c r="H11" i="182"/>
  <c r="I11" i="182" s="1"/>
  <c r="J11" i="182"/>
  <c r="P12" i="182"/>
  <c r="N12" i="182"/>
  <c r="V18" i="181" s="1"/>
  <c r="P15" i="182"/>
  <c r="N15" i="182"/>
  <c r="J16" i="182"/>
  <c r="H16" i="182"/>
  <c r="I16" i="182" s="1"/>
  <c r="P17" i="182"/>
  <c r="N17" i="182"/>
  <c r="J18" i="182"/>
  <c r="I18" i="182"/>
  <c r="H18" i="182"/>
  <c r="H12" i="182"/>
  <c r="I12" i="182" s="1"/>
  <c r="J12" i="182"/>
  <c r="J15" i="182"/>
  <c r="H15" i="182"/>
  <c r="I15" i="182" s="1"/>
  <c r="N24" i="182"/>
  <c r="AH36" i="181" s="1"/>
  <c r="P24" i="182"/>
  <c r="O24" i="182"/>
  <c r="AJ36" i="181" s="1"/>
  <c r="H17" i="182"/>
  <c r="I17" i="182" s="1"/>
  <c r="J17" i="182"/>
  <c r="J26" i="182"/>
  <c r="H26" i="182"/>
  <c r="I26" i="182" s="1"/>
  <c r="H25" i="182"/>
  <c r="I25" i="182" s="1"/>
  <c r="J25" i="182"/>
  <c r="M15" i="180"/>
  <c r="N15" i="180" s="1"/>
  <c r="AP19" i="179"/>
  <c r="M10" i="180"/>
  <c r="L19" i="179"/>
  <c r="O5" i="179" s="1"/>
  <c r="M20" i="180"/>
  <c r="L37" i="179"/>
  <c r="M19" i="180"/>
  <c r="F37" i="179"/>
  <c r="M26" i="180"/>
  <c r="N26" i="180" s="1"/>
  <c r="AV37" i="179"/>
  <c r="O16" i="180"/>
  <c r="AV18" i="179" s="1"/>
  <c r="AT18" i="179"/>
  <c r="M11" i="180"/>
  <c r="R19" i="179"/>
  <c r="M23" i="180"/>
  <c r="AD37" i="179"/>
  <c r="M18" i="180"/>
  <c r="BH19" i="179"/>
  <c r="M17" i="180"/>
  <c r="BB19" i="179"/>
  <c r="M22" i="180"/>
  <c r="X37" i="179"/>
  <c r="P4" i="179"/>
  <c r="M12" i="180"/>
  <c r="X19" i="179"/>
  <c r="M25" i="180"/>
  <c r="AP37" i="179"/>
  <c r="O21" i="180"/>
  <c r="R36" i="179" s="1"/>
  <c r="P36" i="179"/>
  <c r="M14" i="180"/>
  <c r="AJ19" i="179"/>
  <c r="O13" i="180"/>
  <c r="AD18" i="179" s="1"/>
  <c r="M28" i="180"/>
  <c r="O28" i="180" s="1"/>
  <c r="BH36" i="179" s="1"/>
  <c r="BH37" i="179"/>
  <c r="M27" i="180"/>
  <c r="O27" i="180" s="1"/>
  <c r="BB36" i="179" s="1"/>
  <c r="BB37" i="179"/>
  <c r="J21" i="180"/>
  <c r="H21" i="180"/>
  <c r="I21" i="180" s="1"/>
  <c r="P22" i="180"/>
  <c r="N22" i="180"/>
  <c r="V36" i="179" s="1"/>
  <c r="L29" i="180"/>
  <c r="L30" i="180" s="1"/>
  <c r="N3" i="179" s="1"/>
  <c r="M9" i="180"/>
  <c r="H17" i="180"/>
  <c r="I17" i="180" s="1"/>
  <c r="J17" i="180"/>
  <c r="P17" i="180"/>
  <c r="O17" i="180"/>
  <c r="BB18" i="179" s="1"/>
  <c r="N17" i="180"/>
  <c r="AZ18" i="179" s="1"/>
  <c r="P20" i="180"/>
  <c r="N20" i="180"/>
  <c r="J36" i="179" s="1"/>
  <c r="H22" i="180"/>
  <c r="I22" i="180" s="1"/>
  <c r="J22" i="180"/>
  <c r="H9" i="180"/>
  <c r="I9" i="180" s="1"/>
  <c r="J9" i="180"/>
  <c r="P14" i="180"/>
  <c r="O14" i="180"/>
  <c r="AJ18" i="179" s="1"/>
  <c r="N14" i="180"/>
  <c r="AH18" i="179" s="1"/>
  <c r="J11" i="180"/>
  <c r="H11" i="180"/>
  <c r="I11" i="180" s="1"/>
  <c r="J13" i="180"/>
  <c r="H13" i="180"/>
  <c r="I13" i="180" s="1"/>
  <c r="O19" i="180"/>
  <c r="F36" i="179" s="1"/>
  <c r="P19" i="180"/>
  <c r="N19" i="180"/>
  <c r="D36" i="179" s="1"/>
  <c r="P12" i="180"/>
  <c r="O12" i="180"/>
  <c r="X18" i="179" s="1"/>
  <c r="N12" i="180"/>
  <c r="V18" i="179" s="1"/>
  <c r="J18" i="180"/>
  <c r="H18" i="180"/>
  <c r="I18" i="180" s="1"/>
  <c r="N27" i="180"/>
  <c r="AZ36" i="179" s="1"/>
  <c r="H14" i="180"/>
  <c r="I14" i="180" s="1"/>
  <c r="J14" i="180"/>
  <c r="J19" i="180"/>
  <c r="I19" i="180"/>
  <c r="H19" i="180"/>
  <c r="H12" i="180"/>
  <c r="I12" i="180" s="1"/>
  <c r="J12" i="180"/>
  <c r="P18" i="180"/>
  <c r="N18" i="180"/>
  <c r="J27" i="180"/>
  <c r="H27" i="180"/>
  <c r="I27" i="180" s="1"/>
  <c r="J10" i="180"/>
  <c r="I10" i="180"/>
  <c r="H10" i="180"/>
  <c r="P15" i="180"/>
  <c r="P10" i="180"/>
  <c r="N10" i="180"/>
  <c r="H25" i="180"/>
  <c r="I25" i="180" s="1"/>
  <c r="J25" i="180"/>
  <c r="J15" i="180"/>
  <c r="I15" i="180"/>
  <c r="H15" i="180"/>
  <c r="J23" i="180"/>
  <c r="H23" i="180"/>
  <c r="I23" i="180" s="1"/>
  <c r="J26" i="180"/>
  <c r="H26" i="180"/>
  <c r="I26" i="180" s="1"/>
  <c r="P28" i="180"/>
  <c r="N28" i="180"/>
  <c r="BF36" i="179" s="1"/>
  <c r="P25" i="180"/>
  <c r="O25" i="180"/>
  <c r="AP36" i="179" s="1"/>
  <c r="N25" i="180"/>
  <c r="AN36" i="179" s="1"/>
  <c r="O11" i="180"/>
  <c r="R18" i="179" s="1"/>
  <c r="P11" i="180"/>
  <c r="N11" i="180"/>
  <c r="P18" i="179" s="1"/>
  <c r="P23" i="180"/>
  <c r="N23" i="180"/>
  <c r="P26" i="180"/>
  <c r="H10" i="178"/>
  <c r="I10" i="178" s="1"/>
  <c r="J19" i="178"/>
  <c r="H19" i="178"/>
  <c r="I19" i="178" s="1"/>
  <c r="P15" i="178"/>
  <c r="N15" i="178"/>
  <c r="O15" i="178" s="1"/>
  <c r="P25" i="178"/>
  <c r="O25" i="178"/>
  <c r="N25" i="178"/>
  <c r="L29" i="178"/>
  <c r="L30" i="178" s="1"/>
  <c r="M9" i="178"/>
  <c r="N24" i="178"/>
  <c r="P24" i="178"/>
  <c r="O24" i="178"/>
  <c r="H17" i="178"/>
  <c r="I17" i="178" s="1"/>
  <c r="J17" i="178"/>
  <c r="P22" i="178"/>
  <c r="N22" i="178"/>
  <c r="O22" i="178" s="1"/>
  <c r="P28" i="178"/>
  <c r="N28" i="178"/>
  <c r="O28" i="178" s="1"/>
  <c r="O19" i="178"/>
  <c r="N19" i="178"/>
  <c r="P19" i="178"/>
  <c r="H9" i="178"/>
  <c r="I9" i="178" s="1"/>
  <c r="J9" i="178"/>
  <c r="P17" i="178"/>
  <c r="N17" i="178"/>
  <c r="O17" i="178" s="1"/>
  <c r="P20" i="178"/>
  <c r="N20" i="178"/>
  <c r="O20" i="178" s="1"/>
  <c r="N11" i="178"/>
  <c r="O11" i="178" s="1"/>
  <c r="P11" i="178"/>
  <c r="J22" i="178"/>
  <c r="I22" i="178"/>
  <c r="H22" i="178"/>
  <c r="N16" i="178"/>
  <c r="O16" i="178" s="1"/>
  <c r="P16" i="178"/>
  <c r="P14" i="178"/>
  <c r="O14" i="178"/>
  <c r="N14" i="178"/>
  <c r="I11" i="178"/>
  <c r="H11" i="178"/>
  <c r="J11" i="178"/>
  <c r="I28" i="178"/>
  <c r="H28" i="178"/>
  <c r="J28" i="178"/>
  <c r="I20" i="178"/>
  <c r="H20" i="178"/>
  <c r="J20" i="178"/>
  <c r="J13" i="178"/>
  <c r="H13" i="178"/>
  <c r="I13" i="178" s="1"/>
  <c r="P12" i="178"/>
  <c r="N12" i="178"/>
  <c r="O12" i="178"/>
  <c r="N27" i="178"/>
  <c r="O27" i="178" s="1"/>
  <c r="P27" i="178"/>
  <c r="I14" i="178"/>
  <c r="J14" i="178"/>
  <c r="H14" i="178"/>
  <c r="P13" i="178"/>
  <c r="N13" i="178"/>
  <c r="O13" i="178" s="1"/>
  <c r="H12" i="178"/>
  <c r="I12" i="178" s="1"/>
  <c r="J12" i="178"/>
  <c r="H27" i="178"/>
  <c r="I27" i="178" s="1"/>
  <c r="J27" i="178"/>
  <c r="J16" i="178"/>
  <c r="H16" i="178"/>
  <c r="I16" i="178" s="1"/>
  <c r="N23" i="178"/>
  <c r="O23" i="178" s="1"/>
  <c r="P23" i="178"/>
  <c r="H25" i="178"/>
  <c r="I25" i="178" s="1"/>
  <c r="J25" i="178"/>
  <c r="J24" i="178"/>
  <c r="H24" i="178"/>
  <c r="I24" i="178" s="1"/>
  <c r="O21" i="176"/>
  <c r="R36" i="175" s="1"/>
  <c r="P36" i="175"/>
  <c r="M17" i="176"/>
  <c r="BB19" i="175"/>
  <c r="M16" i="176"/>
  <c r="P16" i="176" s="1"/>
  <c r="AV19" i="175"/>
  <c r="P21" i="176"/>
  <c r="M19" i="176"/>
  <c r="F37" i="175"/>
  <c r="N13" i="176"/>
  <c r="M27" i="176"/>
  <c r="N27" i="176" s="1"/>
  <c r="BB37" i="175"/>
  <c r="M18" i="176"/>
  <c r="BH19" i="175"/>
  <c r="M11" i="176"/>
  <c r="R19" i="175"/>
  <c r="O5" i="175" s="1"/>
  <c r="M28" i="176"/>
  <c r="P28" i="176" s="1"/>
  <c r="BH37" i="175"/>
  <c r="M23" i="176"/>
  <c r="N23" i="176" s="1"/>
  <c r="AD37" i="175"/>
  <c r="M10" i="176"/>
  <c r="L19" i="175"/>
  <c r="M26" i="176"/>
  <c r="AV37" i="175"/>
  <c r="M22" i="176"/>
  <c r="P22" i="176" s="1"/>
  <c r="X37" i="175"/>
  <c r="M15" i="176"/>
  <c r="N15" i="176" s="1"/>
  <c r="AP19" i="175"/>
  <c r="M20" i="176"/>
  <c r="L37" i="175"/>
  <c r="M25" i="176"/>
  <c r="AP37" i="175"/>
  <c r="M14" i="176"/>
  <c r="AJ19" i="175"/>
  <c r="M24" i="176"/>
  <c r="N24" i="176" s="1"/>
  <c r="AJ37" i="175"/>
  <c r="M12" i="176"/>
  <c r="P12" i="176" s="1"/>
  <c r="X19" i="175"/>
  <c r="N22" i="176"/>
  <c r="J24" i="176"/>
  <c r="H24" i="176"/>
  <c r="I24" i="176" s="1"/>
  <c r="O10" i="176"/>
  <c r="L18" i="175" s="1"/>
  <c r="P10" i="176"/>
  <c r="N10" i="176"/>
  <c r="J18" i="175" s="1"/>
  <c r="J23" i="176"/>
  <c r="H23" i="176"/>
  <c r="I23" i="176" s="1"/>
  <c r="O26" i="176"/>
  <c r="AV36" i="175" s="1"/>
  <c r="P26" i="176"/>
  <c r="N26" i="176"/>
  <c r="AT36" i="175" s="1"/>
  <c r="P14" i="176"/>
  <c r="O14" i="176"/>
  <c r="AJ18" i="175" s="1"/>
  <c r="N14" i="176"/>
  <c r="AH18" i="175" s="1"/>
  <c r="P15" i="176"/>
  <c r="P20" i="176"/>
  <c r="N20" i="176"/>
  <c r="P25" i="176"/>
  <c r="N25" i="176"/>
  <c r="H25" i="176"/>
  <c r="I25" i="176" s="1"/>
  <c r="J25" i="176"/>
  <c r="J13" i="176"/>
  <c r="I13" i="176"/>
  <c r="H13" i="176"/>
  <c r="P17" i="176"/>
  <c r="O12" i="176"/>
  <c r="X18" i="175" s="1"/>
  <c r="N12" i="176"/>
  <c r="V18" i="175" s="1"/>
  <c r="J16" i="176"/>
  <c r="H16" i="176"/>
  <c r="I16" i="176"/>
  <c r="J21" i="176"/>
  <c r="H21" i="176"/>
  <c r="I21" i="176" s="1"/>
  <c r="N19" i="176"/>
  <c r="D36" i="175" s="1"/>
  <c r="P19" i="176"/>
  <c r="H12" i="176"/>
  <c r="I12" i="176" s="1"/>
  <c r="J12" i="176"/>
  <c r="N16" i="176"/>
  <c r="J18" i="176"/>
  <c r="H18" i="176"/>
  <c r="I18" i="176" s="1"/>
  <c r="H20" i="176"/>
  <c r="I20" i="176" s="1"/>
  <c r="J20" i="176"/>
  <c r="I19" i="176"/>
  <c r="J19" i="176"/>
  <c r="H19" i="176"/>
  <c r="L29" i="176"/>
  <c r="L30" i="176" s="1"/>
  <c r="N3" i="175" s="1"/>
  <c r="M9" i="176"/>
  <c r="P18" i="176"/>
  <c r="O18" i="176"/>
  <c r="BH18" i="175" s="1"/>
  <c r="N18" i="176"/>
  <c r="BF18" i="175" s="1"/>
  <c r="H17" i="176"/>
  <c r="I17" i="176" s="1"/>
  <c r="J17" i="176"/>
  <c r="N28" i="176"/>
  <c r="J27" i="176"/>
  <c r="H27" i="176"/>
  <c r="I27" i="176" s="1"/>
  <c r="H9" i="176"/>
  <c r="I9" i="176" s="1"/>
  <c r="J9" i="176"/>
  <c r="N11" i="176"/>
  <c r="P11" i="176"/>
  <c r="J15" i="176"/>
  <c r="H15" i="176"/>
  <c r="I15" i="176" s="1"/>
  <c r="H28" i="176"/>
  <c r="I28" i="176" s="1"/>
  <c r="J28" i="176"/>
  <c r="J10" i="176"/>
  <c r="H10" i="176"/>
  <c r="I10" i="176" s="1"/>
  <c r="P23" i="176"/>
  <c r="J26" i="176"/>
  <c r="H26" i="176"/>
  <c r="I26" i="176" s="1"/>
  <c r="J11" i="176"/>
  <c r="H11" i="176"/>
  <c r="I11" i="176" s="1"/>
  <c r="N5" i="173"/>
  <c r="P20" i="174"/>
  <c r="N20" i="174"/>
  <c r="O20" i="174" s="1"/>
  <c r="N27" i="174"/>
  <c r="O27" i="174" s="1"/>
  <c r="P27" i="174"/>
  <c r="N15" i="174"/>
  <c r="O15" i="174" s="1"/>
  <c r="P15" i="174"/>
  <c r="H20" i="174"/>
  <c r="I20" i="174" s="1"/>
  <c r="J20" i="174"/>
  <c r="I27" i="174"/>
  <c r="J27" i="174"/>
  <c r="H27" i="174"/>
  <c r="J15" i="174"/>
  <c r="H15" i="174"/>
  <c r="I15" i="174" s="1"/>
  <c r="P12" i="174"/>
  <c r="N12" i="174"/>
  <c r="O12" i="174" s="1"/>
  <c r="J21" i="174"/>
  <c r="H21" i="174"/>
  <c r="I21" i="174" s="1"/>
  <c r="H28" i="174"/>
  <c r="I28" i="174" s="1"/>
  <c r="J28" i="174"/>
  <c r="N16" i="174"/>
  <c r="P16" i="174"/>
  <c r="O16" i="174"/>
  <c r="J23" i="174"/>
  <c r="I23" i="174"/>
  <c r="H23" i="174"/>
  <c r="H12" i="174"/>
  <c r="I12" i="174" s="1"/>
  <c r="J12" i="174"/>
  <c r="J11" i="174"/>
  <c r="H11" i="174"/>
  <c r="I11" i="174" s="1"/>
  <c r="N11" i="174"/>
  <c r="O11" i="174" s="1"/>
  <c r="P11" i="174"/>
  <c r="J13" i="174"/>
  <c r="H13" i="174"/>
  <c r="I13" i="174" s="1"/>
  <c r="H24" i="174"/>
  <c r="J24" i="174"/>
  <c r="I24" i="174"/>
  <c r="L29" i="174"/>
  <c r="L30" i="174" s="1"/>
  <c r="M9" i="174"/>
  <c r="J26" i="174"/>
  <c r="H26" i="174"/>
  <c r="I26" i="174" s="1"/>
  <c r="H25" i="174"/>
  <c r="J25" i="174"/>
  <c r="I25" i="174"/>
  <c r="N23" i="174"/>
  <c r="O23" i="174" s="1"/>
  <c r="P23" i="174"/>
  <c r="H17" i="174"/>
  <c r="I17" i="174" s="1"/>
  <c r="J17" i="174"/>
  <c r="N24" i="174"/>
  <c r="P24" i="174"/>
  <c r="O24" i="174"/>
  <c r="H9" i="174"/>
  <c r="J9" i="174"/>
  <c r="I9" i="174"/>
  <c r="O26" i="174"/>
  <c r="P26" i="174"/>
  <c r="N26" i="174"/>
  <c r="P25" i="174"/>
  <c r="O25" i="174"/>
  <c r="N25" i="174"/>
  <c r="J16" i="174"/>
  <c r="H16" i="174"/>
  <c r="I16" i="174" s="1"/>
  <c r="P17" i="174"/>
  <c r="N17" i="174"/>
  <c r="O17" i="174" s="1"/>
  <c r="P22" i="174"/>
  <c r="N22" i="174"/>
  <c r="O22" i="174" s="1"/>
  <c r="J18" i="174"/>
  <c r="H18" i="174"/>
  <c r="I18" i="174" s="1"/>
  <c r="N19" i="174"/>
  <c r="O19" i="174" s="1"/>
  <c r="P19" i="174"/>
  <c r="J10" i="174"/>
  <c r="H10" i="174"/>
  <c r="I10" i="174" s="1"/>
  <c r="P14" i="174"/>
  <c r="N14" i="174"/>
  <c r="O14" i="174" s="1"/>
  <c r="P28" i="174"/>
  <c r="N28" i="174"/>
  <c r="O28" i="174" s="1"/>
  <c r="J22" i="174"/>
  <c r="H22" i="174"/>
  <c r="I22" i="174" s="1"/>
  <c r="P18" i="174"/>
  <c r="N18" i="174"/>
  <c r="O18" i="174" s="1"/>
  <c r="J19" i="174"/>
  <c r="H19" i="174"/>
  <c r="I19" i="174" s="1"/>
  <c r="P10" i="174"/>
  <c r="N10" i="174"/>
  <c r="O10" i="174" s="1"/>
  <c r="M27" i="172"/>
  <c r="N27" i="172" s="1"/>
  <c r="BB37" i="171"/>
  <c r="M20" i="172"/>
  <c r="P20" i="172" s="1"/>
  <c r="L37" i="171"/>
  <c r="M24" i="172"/>
  <c r="N24" i="172" s="1"/>
  <c r="AJ37" i="171"/>
  <c r="M19" i="172"/>
  <c r="F37" i="171"/>
  <c r="M16" i="172"/>
  <c r="P16" i="172" s="1"/>
  <c r="AV19" i="171"/>
  <c r="M12" i="172"/>
  <c r="X19" i="171"/>
  <c r="M22" i="172"/>
  <c r="N22" i="172" s="1"/>
  <c r="X37" i="171"/>
  <c r="M11" i="172"/>
  <c r="R19" i="171"/>
  <c r="O4" i="171" s="1"/>
  <c r="N4" i="171" s="1"/>
  <c r="M10" i="172"/>
  <c r="P10" i="172" s="1"/>
  <c r="L19" i="171"/>
  <c r="O5" i="171" s="1"/>
  <c r="P5" i="171" s="1"/>
  <c r="M17" i="172"/>
  <c r="O17" i="172" s="1"/>
  <c r="BB18" i="171" s="1"/>
  <c r="BB19" i="171"/>
  <c r="M23" i="172"/>
  <c r="P23" i="172" s="1"/>
  <c r="AD37" i="171"/>
  <c r="M13" i="172"/>
  <c r="P13" i="172" s="1"/>
  <c r="AD19" i="171"/>
  <c r="M15" i="172"/>
  <c r="AP19" i="171"/>
  <c r="M18" i="172"/>
  <c r="BH19" i="171"/>
  <c r="M26" i="172"/>
  <c r="AV37" i="171"/>
  <c r="M25" i="172"/>
  <c r="P25" i="172" s="1"/>
  <c r="AP37" i="171"/>
  <c r="M21" i="172"/>
  <c r="P21" i="172" s="1"/>
  <c r="R37" i="171"/>
  <c r="M14" i="172"/>
  <c r="AJ19" i="171"/>
  <c r="M28" i="172"/>
  <c r="BH37" i="171"/>
  <c r="J26" i="172"/>
  <c r="H26" i="172"/>
  <c r="I26" i="172" s="1"/>
  <c r="N11" i="172"/>
  <c r="P11" i="172"/>
  <c r="P17" i="172"/>
  <c r="N17" i="172"/>
  <c r="AZ18" i="171" s="1"/>
  <c r="N16" i="172"/>
  <c r="AT18" i="171" s="1"/>
  <c r="P28" i="172"/>
  <c r="N28" i="172"/>
  <c r="BF36" i="171" s="1"/>
  <c r="H12" i="172"/>
  <c r="I12" i="172" s="1"/>
  <c r="J12" i="172"/>
  <c r="N23" i="172"/>
  <c r="H17" i="172"/>
  <c r="J17" i="172"/>
  <c r="I17" i="172"/>
  <c r="J13" i="172"/>
  <c r="H13" i="172"/>
  <c r="I13" i="172" s="1"/>
  <c r="P12" i="172"/>
  <c r="H28" i="172"/>
  <c r="I28" i="172" s="1"/>
  <c r="J28" i="172"/>
  <c r="H21" i="172"/>
  <c r="I21" i="172" s="1"/>
  <c r="J21" i="172"/>
  <c r="O26" i="172"/>
  <c r="AV36" i="171" s="1"/>
  <c r="P26" i="172"/>
  <c r="N26" i="172"/>
  <c r="AT36" i="171" s="1"/>
  <c r="L29" i="172"/>
  <c r="L30" i="172" s="1"/>
  <c r="N3" i="171" s="1"/>
  <c r="M9" i="172"/>
  <c r="J22" i="172"/>
  <c r="H22" i="172"/>
  <c r="I22" i="172" s="1"/>
  <c r="P22" i="172"/>
  <c r="J24" i="172"/>
  <c r="H24" i="172"/>
  <c r="I24" i="172" s="1"/>
  <c r="H9" i="172"/>
  <c r="I9" i="172" s="1"/>
  <c r="J9" i="172"/>
  <c r="J18" i="172"/>
  <c r="H18" i="172"/>
  <c r="I18" i="172" s="1"/>
  <c r="N13" i="172"/>
  <c r="P14" i="172"/>
  <c r="N14" i="172"/>
  <c r="AH18" i="171" s="1"/>
  <c r="P24" i="172"/>
  <c r="N18" i="172"/>
  <c r="BF18" i="171" s="1"/>
  <c r="P18" i="172"/>
  <c r="N15" i="172"/>
  <c r="P15" i="172"/>
  <c r="P27" i="172"/>
  <c r="J14" i="172"/>
  <c r="H14" i="172"/>
  <c r="I14" i="172" s="1"/>
  <c r="N20" i="172"/>
  <c r="J36" i="171" s="1"/>
  <c r="N19" i="172"/>
  <c r="P19" i="172"/>
  <c r="J10" i="172"/>
  <c r="H10" i="172"/>
  <c r="I10" i="172" s="1"/>
  <c r="H20" i="172"/>
  <c r="I20" i="172" s="1"/>
  <c r="J20" i="172"/>
  <c r="J16" i="172"/>
  <c r="H16" i="172"/>
  <c r="I16" i="172" s="1"/>
  <c r="H25" i="172"/>
  <c r="I25" i="172" s="1"/>
  <c r="J25" i="172"/>
  <c r="P22" i="170"/>
  <c r="N22" i="170"/>
  <c r="O22" i="170" s="1"/>
  <c r="J18" i="170"/>
  <c r="H18" i="170"/>
  <c r="I18" i="170" s="1"/>
  <c r="J21" i="170"/>
  <c r="H21" i="170"/>
  <c r="I21" i="170" s="1"/>
  <c r="P17" i="170"/>
  <c r="N17" i="170"/>
  <c r="O17" i="170" s="1"/>
  <c r="J27" i="170"/>
  <c r="H27" i="170"/>
  <c r="I27" i="170" s="1"/>
  <c r="H9" i="170"/>
  <c r="I9" i="170" s="1"/>
  <c r="J9" i="170"/>
  <c r="P18" i="170"/>
  <c r="O18" i="170"/>
  <c r="N18" i="170"/>
  <c r="H25" i="170"/>
  <c r="I25" i="170" s="1"/>
  <c r="J25" i="170"/>
  <c r="L29" i="170"/>
  <c r="L30" i="170" s="1"/>
  <c r="M9" i="170"/>
  <c r="J13" i="170"/>
  <c r="I13" i="170"/>
  <c r="H13" i="170"/>
  <c r="H17" i="170"/>
  <c r="I17" i="170" s="1"/>
  <c r="J17" i="170"/>
  <c r="J23" i="170"/>
  <c r="H23" i="170"/>
  <c r="I23" i="170" s="1"/>
  <c r="O19" i="170"/>
  <c r="N19" i="170"/>
  <c r="P19" i="170"/>
  <c r="J12" i="170"/>
  <c r="H12" i="170"/>
  <c r="I12" i="170" s="1"/>
  <c r="P27" i="170"/>
  <c r="N27" i="170"/>
  <c r="O27" i="170" s="1"/>
  <c r="J10" i="170"/>
  <c r="H10" i="170"/>
  <c r="I10" i="170" s="1"/>
  <c r="P23" i="170"/>
  <c r="N23" i="170"/>
  <c r="O23" i="170" s="1"/>
  <c r="J19" i="170"/>
  <c r="H19" i="170"/>
  <c r="I19" i="170" s="1"/>
  <c r="J24" i="170"/>
  <c r="H24" i="170"/>
  <c r="I24" i="170" s="1"/>
  <c r="P10" i="170"/>
  <c r="N10" i="170"/>
  <c r="O10" i="170" s="1"/>
  <c r="P20" i="170"/>
  <c r="N20" i="170"/>
  <c r="O20" i="170" s="1"/>
  <c r="P15" i="170"/>
  <c r="N15" i="170"/>
  <c r="O15" i="170" s="1"/>
  <c r="N24" i="170"/>
  <c r="O24" i="170" s="1"/>
  <c r="P24" i="170"/>
  <c r="P28" i="170"/>
  <c r="N28" i="170"/>
  <c r="O28" i="170" s="1"/>
  <c r="H20" i="170"/>
  <c r="I20" i="170" s="1"/>
  <c r="J20" i="170"/>
  <c r="J26" i="170"/>
  <c r="I26" i="170"/>
  <c r="H26" i="170"/>
  <c r="J15" i="170"/>
  <c r="H15" i="170"/>
  <c r="I15" i="170" s="1"/>
  <c r="N11" i="170"/>
  <c r="O11" i="170" s="1"/>
  <c r="P11" i="170"/>
  <c r="J16" i="170"/>
  <c r="H16" i="170"/>
  <c r="I16" i="170" s="1"/>
  <c r="P14" i="170"/>
  <c r="O14" i="170"/>
  <c r="N14" i="170"/>
  <c r="H28" i="170"/>
  <c r="I28" i="170" s="1"/>
  <c r="J28" i="170"/>
  <c r="P25" i="170"/>
  <c r="N25" i="170"/>
  <c r="O25" i="170" s="1"/>
  <c r="N16" i="170"/>
  <c r="O16" i="170" s="1"/>
  <c r="P16" i="170"/>
  <c r="P26" i="170"/>
  <c r="N26" i="170"/>
  <c r="O26" i="170" s="1"/>
  <c r="P12" i="170"/>
  <c r="N12" i="170"/>
  <c r="O12" i="170" s="1"/>
  <c r="J11" i="170"/>
  <c r="H11" i="170"/>
  <c r="I11" i="170" s="1"/>
  <c r="P5" i="169"/>
  <c r="N5" i="169" s="1"/>
  <c r="O21" i="168"/>
  <c r="R36" i="167" s="1"/>
  <c r="P36" i="167"/>
  <c r="M22" i="168"/>
  <c r="X37" i="167"/>
  <c r="M16" i="168"/>
  <c r="P16" i="168" s="1"/>
  <c r="AV19" i="167"/>
  <c r="M18" i="168"/>
  <c r="N18" i="168" s="1"/>
  <c r="BH19" i="167"/>
  <c r="M11" i="168"/>
  <c r="N11" i="168" s="1"/>
  <c r="R19" i="167"/>
  <c r="M14" i="168"/>
  <c r="P14" i="168" s="1"/>
  <c r="AJ19" i="167"/>
  <c r="M24" i="168"/>
  <c r="AJ37" i="167"/>
  <c r="M26" i="168"/>
  <c r="AV37" i="167"/>
  <c r="O13" i="168"/>
  <c r="AD18" i="167" s="1"/>
  <c r="AB18" i="167"/>
  <c r="M23" i="168"/>
  <c r="N23" i="168" s="1"/>
  <c r="AB36" i="167" s="1"/>
  <c r="AD37" i="167"/>
  <c r="M17" i="168"/>
  <c r="BB19" i="167"/>
  <c r="M25" i="168"/>
  <c r="AP37" i="167"/>
  <c r="M27" i="168"/>
  <c r="N27" i="168" s="1"/>
  <c r="BB37" i="167"/>
  <c r="M20" i="168"/>
  <c r="P20" i="168" s="1"/>
  <c r="L37" i="167"/>
  <c r="M12" i="168"/>
  <c r="X19" i="167"/>
  <c r="M10" i="168"/>
  <c r="L19" i="167"/>
  <c r="M28" i="168"/>
  <c r="P28" i="168" s="1"/>
  <c r="BH37" i="167"/>
  <c r="M19" i="168"/>
  <c r="N19" i="168" s="1"/>
  <c r="F37" i="167"/>
  <c r="M15" i="168"/>
  <c r="AP19" i="167"/>
  <c r="J10" i="168"/>
  <c r="H10" i="168"/>
  <c r="I10" i="168" s="1"/>
  <c r="P22" i="168"/>
  <c r="N22" i="168"/>
  <c r="J16" i="168"/>
  <c r="H16" i="168"/>
  <c r="I16" i="168" s="1"/>
  <c r="I12" i="168"/>
  <c r="H12" i="168"/>
  <c r="J12" i="168"/>
  <c r="P25" i="168"/>
  <c r="N25" i="168"/>
  <c r="AN36" i="167" s="1"/>
  <c r="P12" i="168"/>
  <c r="N12" i="168"/>
  <c r="J21" i="168"/>
  <c r="H21" i="168"/>
  <c r="I21" i="168" s="1"/>
  <c r="I28" i="168"/>
  <c r="H28" i="168"/>
  <c r="J28" i="168"/>
  <c r="I19" i="168"/>
  <c r="J19" i="168"/>
  <c r="H19" i="168"/>
  <c r="N16" i="168"/>
  <c r="AT18" i="167" s="1"/>
  <c r="N15" i="168"/>
  <c r="AN18" i="167" s="1"/>
  <c r="P15" i="168"/>
  <c r="O15" i="168"/>
  <c r="AP18" i="167" s="1"/>
  <c r="J27" i="168"/>
  <c r="H27" i="168"/>
  <c r="I27" i="168" s="1"/>
  <c r="J13" i="168"/>
  <c r="I13" i="168"/>
  <c r="H13" i="168"/>
  <c r="J24" i="168"/>
  <c r="H24" i="168"/>
  <c r="I24" i="168" s="1"/>
  <c r="L29" i="168"/>
  <c r="L30" i="168" s="1"/>
  <c r="N3" i="167" s="1"/>
  <c r="M9" i="168"/>
  <c r="J26" i="168"/>
  <c r="I26" i="168"/>
  <c r="H26" i="168"/>
  <c r="J15" i="168"/>
  <c r="H15" i="168"/>
  <c r="I15" i="168" s="1"/>
  <c r="J18" i="168"/>
  <c r="H18" i="168"/>
  <c r="I18" i="168" s="1"/>
  <c r="H20" i="168"/>
  <c r="I20" i="168" s="1"/>
  <c r="J20" i="168"/>
  <c r="N24" i="168"/>
  <c r="AH36" i="167" s="1"/>
  <c r="P24" i="168"/>
  <c r="O24" i="168"/>
  <c r="AJ36" i="167" s="1"/>
  <c r="H9" i="168"/>
  <c r="I9" i="168" s="1"/>
  <c r="J9" i="168"/>
  <c r="P26" i="168"/>
  <c r="N26" i="168"/>
  <c r="AT36" i="167" s="1"/>
  <c r="P11" i="168"/>
  <c r="P18" i="168"/>
  <c r="P10" i="168"/>
  <c r="N10" i="168"/>
  <c r="H17" i="168"/>
  <c r="J17" i="168"/>
  <c r="I17" i="168"/>
  <c r="J11" i="168"/>
  <c r="H11" i="168"/>
  <c r="I11" i="168" s="1"/>
  <c r="O14" i="168"/>
  <c r="AJ18" i="167" s="1"/>
  <c r="N14" i="168"/>
  <c r="AH18" i="167" s="1"/>
  <c r="P17" i="168"/>
  <c r="O17" i="168"/>
  <c r="BB18" i="167" s="1"/>
  <c r="N17" i="168"/>
  <c r="AZ18" i="167" s="1"/>
  <c r="J23" i="168"/>
  <c r="H23" i="168"/>
  <c r="I23" i="168" s="1"/>
  <c r="H25" i="168"/>
  <c r="I25" i="168" s="1"/>
  <c r="J25" i="168"/>
  <c r="J14" i="168"/>
  <c r="H14" i="168"/>
  <c r="I14" i="168" s="1"/>
  <c r="J21" i="166"/>
  <c r="H21" i="166"/>
  <c r="I21" i="166" s="1"/>
  <c r="P28" i="166"/>
  <c r="N28" i="166"/>
  <c r="O28" i="166" s="1"/>
  <c r="H17" i="166"/>
  <c r="I17" i="166" s="1"/>
  <c r="J17" i="166"/>
  <c r="J26" i="166"/>
  <c r="H26" i="166"/>
  <c r="I26" i="166" s="1"/>
  <c r="L29" i="166"/>
  <c r="L30" i="166" s="1"/>
  <c r="M9" i="166"/>
  <c r="P23" i="166"/>
  <c r="N23" i="166"/>
  <c r="O23" i="166" s="1"/>
  <c r="H28" i="166"/>
  <c r="I28" i="166" s="1"/>
  <c r="J28" i="166"/>
  <c r="J10" i="166"/>
  <c r="I10" i="166"/>
  <c r="H10" i="166"/>
  <c r="P26" i="166"/>
  <c r="N26" i="166"/>
  <c r="O26" i="166" s="1"/>
  <c r="H9" i="166"/>
  <c r="I9" i="166" s="1"/>
  <c r="J9" i="166"/>
  <c r="O19" i="166"/>
  <c r="N19" i="166"/>
  <c r="P19" i="166"/>
  <c r="N11" i="166"/>
  <c r="O11" i="166" s="1"/>
  <c r="P11" i="166"/>
  <c r="N24" i="166"/>
  <c r="P24" i="166"/>
  <c r="O24" i="166"/>
  <c r="O27" i="166"/>
  <c r="N27" i="166"/>
  <c r="P27" i="166"/>
  <c r="H20" i="166"/>
  <c r="I20" i="166" s="1"/>
  <c r="J20" i="166"/>
  <c r="J19" i="166"/>
  <c r="H19" i="166"/>
  <c r="I19" i="166" s="1"/>
  <c r="P10" i="166"/>
  <c r="N10" i="166"/>
  <c r="O10" i="166" s="1"/>
  <c r="J11" i="166"/>
  <c r="H11" i="166"/>
  <c r="I11" i="166"/>
  <c r="J27" i="166"/>
  <c r="H27" i="166"/>
  <c r="I27" i="166" s="1"/>
  <c r="J16" i="166"/>
  <c r="H16" i="166"/>
  <c r="I16" i="166" s="1"/>
  <c r="P12" i="166"/>
  <c r="N12" i="166"/>
  <c r="O12" i="166" s="1"/>
  <c r="P20" i="166"/>
  <c r="N20" i="166"/>
  <c r="O20" i="166" s="1"/>
  <c r="N16" i="166"/>
  <c r="O16" i="166" s="1"/>
  <c r="P16" i="166"/>
  <c r="H12" i="166"/>
  <c r="I12" i="166" s="1"/>
  <c r="J12" i="166"/>
  <c r="J24" i="166"/>
  <c r="H24" i="166"/>
  <c r="I24" i="166" s="1"/>
  <c r="P22" i="166"/>
  <c r="N22" i="166"/>
  <c r="O22" i="166" s="1"/>
  <c r="J18" i="166"/>
  <c r="H18" i="166"/>
  <c r="I18" i="166" s="1"/>
  <c r="J13" i="166"/>
  <c r="H13" i="166"/>
  <c r="I13" i="166" s="1"/>
  <c r="P25" i="166"/>
  <c r="N25" i="166"/>
  <c r="O25" i="166" s="1"/>
  <c r="N15" i="166"/>
  <c r="O15" i="166" s="1"/>
  <c r="P15" i="166"/>
  <c r="P14" i="166"/>
  <c r="N14" i="166"/>
  <c r="O14" i="166" s="1"/>
  <c r="P18" i="166"/>
  <c r="N18" i="166"/>
  <c r="O18" i="166" s="1"/>
  <c r="P17" i="166"/>
  <c r="O17" i="166"/>
  <c r="N17" i="166"/>
  <c r="N13" i="166"/>
  <c r="O13" i="166" s="1"/>
  <c r="P13" i="166"/>
  <c r="H25" i="166"/>
  <c r="I25" i="166" s="1"/>
  <c r="J25" i="166"/>
  <c r="M12" i="164"/>
  <c r="X19" i="163"/>
  <c r="M24" i="164"/>
  <c r="AJ37" i="163"/>
  <c r="M17" i="164"/>
  <c r="P17" i="164" s="1"/>
  <c r="BB19" i="163"/>
  <c r="M16" i="164"/>
  <c r="N16" i="164" s="1"/>
  <c r="AV19" i="163"/>
  <c r="M11" i="164"/>
  <c r="R19" i="163"/>
  <c r="P4" i="163" s="1"/>
  <c r="M10" i="164"/>
  <c r="L19" i="163"/>
  <c r="M27" i="164"/>
  <c r="P27" i="164" s="1"/>
  <c r="BB37" i="163"/>
  <c r="M25" i="164"/>
  <c r="AP37" i="163"/>
  <c r="M19" i="164"/>
  <c r="P19" i="164" s="1"/>
  <c r="F37" i="163"/>
  <c r="M18" i="164"/>
  <c r="N18" i="164" s="1"/>
  <c r="BH19" i="163"/>
  <c r="M23" i="164"/>
  <c r="AD37" i="163"/>
  <c r="M22" i="164"/>
  <c r="X37" i="163"/>
  <c r="M28" i="164"/>
  <c r="BH37" i="163"/>
  <c r="M26" i="164"/>
  <c r="O26" i="164" s="1"/>
  <c r="AV36" i="163" s="1"/>
  <c r="AV37" i="163"/>
  <c r="M15" i="164"/>
  <c r="AP19" i="163"/>
  <c r="M14" i="164"/>
  <c r="N14" i="164" s="1"/>
  <c r="AJ19" i="163"/>
  <c r="O4" i="163" s="1"/>
  <c r="N4" i="163" s="1"/>
  <c r="O21" i="164"/>
  <c r="R36" i="163" s="1"/>
  <c r="P36" i="163"/>
  <c r="M20" i="164"/>
  <c r="O20" i="164" s="1"/>
  <c r="L36" i="163" s="1"/>
  <c r="L37" i="163"/>
  <c r="I19" i="164"/>
  <c r="J19" i="164"/>
  <c r="H19" i="164"/>
  <c r="J21" i="164"/>
  <c r="H21" i="164"/>
  <c r="I21" i="164" s="1"/>
  <c r="J24" i="164"/>
  <c r="H24" i="164"/>
  <c r="I24" i="164" s="1"/>
  <c r="J23" i="164"/>
  <c r="H23" i="164"/>
  <c r="I23" i="164" s="1"/>
  <c r="N26" i="164"/>
  <c r="AT36" i="163" s="1"/>
  <c r="N15" i="164"/>
  <c r="AN18" i="163" s="1"/>
  <c r="P15" i="164"/>
  <c r="J26" i="164"/>
  <c r="H26" i="164"/>
  <c r="I26" i="164" s="1"/>
  <c r="J13" i="164"/>
  <c r="H13" i="164"/>
  <c r="I13" i="164" s="1"/>
  <c r="N24" i="164"/>
  <c r="P24" i="164"/>
  <c r="N20" i="164"/>
  <c r="J36" i="163" s="1"/>
  <c r="J15" i="164"/>
  <c r="H15" i="164"/>
  <c r="I15" i="164" s="1"/>
  <c r="J27" i="164"/>
  <c r="H27" i="164"/>
  <c r="I27" i="164" s="1"/>
  <c r="N23" i="164"/>
  <c r="P23" i="164"/>
  <c r="J10" i="164"/>
  <c r="H10" i="164"/>
  <c r="I10" i="164" s="1"/>
  <c r="N17" i="164"/>
  <c r="H20" i="164"/>
  <c r="I20" i="164" s="1"/>
  <c r="J20" i="164"/>
  <c r="P12" i="164"/>
  <c r="N12" i="164"/>
  <c r="H9" i="164"/>
  <c r="I9" i="164" s="1"/>
  <c r="J9" i="164"/>
  <c r="P10" i="164"/>
  <c r="N10" i="164"/>
  <c r="H17" i="164"/>
  <c r="I17" i="164" s="1"/>
  <c r="J17" i="164"/>
  <c r="J16" i="164"/>
  <c r="H16" i="164"/>
  <c r="I16" i="164" s="1"/>
  <c r="H12" i="164"/>
  <c r="I12" i="164" s="1"/>
  <c r="J12" i="164"/>
  <c r="P28" i="164"/>
  <c r="N28" i="164"/>
  <c r="J18" i="164"/>
  <c r="H18" i="164"/>
  <c r="I18" i="164" s="1"/>
  <c r="P16" i="164"/>
  <c r="N11" i="164"/>
  <c r="P11" i="164"/>
  <c r="H25" i="164"/>
  <c r="J25" i="164"/>
  <c r="I25" i="164"/>
  <c r="P22" i="164"/>
  <c r="H28" i="164"/>
  <c r="I28" i="164" s="1"/>
  <c r="J28" i="164"/>
  <c r="N27" i="164"/>
  <c r="AZ36" i="163" s="1"/>
  <c r="L29" i="164"/>
  <c r="L30" i="164" s="1"/>
  <c r="N3" i="163" s="1"/>
  <c r="M9" i="164"/>
  <c r="J11" i="164"/>
  <c r="H11" i="164"/>
  <c r="I11" i="164" s="1"/>
  <c r="P25" i="164"/>
  <c r="N25" i="164"/>
  <c r="L29" i="162"/>
  <c r="L30" i="162" s="1"/>
  <c r="M9" i="162"/>
  <c r="N19" i="162"/>
  <c r="O19" i="162" s="1"/>
  <c r="P19" i="162"/>
  <c r="H14" i="162"/>
  <c r="I14" i="162" s="1"/>
  <c r="J14" i="162"/>
  <c r="P13" i="162"/>
  <c r="N13" i="162"/>
  <c r="O13" i="162" s="1"/>
  <c r="N16" i="162"/>
  <c r="O16" i="162" s="1"/>
  <c r="P16" i="162"/>
  <c r="J11" i="162"/>
  <c r="H11" i="162"/>
  <c r="I11" i="162" s="1"/>
  <c r="H12" i="162"/>
  <c r="I12" i="162" s="1"/>
  <c r="J12" i="162"/>
  <c r="P23" i="162"/>
  <c r="O23" i="162"/>
  <c r="N23" i="162"/>
  <c r="J10" i="162"/>
  <c r="H10" i="162"/>
  <c r="I10" i="162" s="1"/>
  <c r="H9" i="162"/>
  <c r="J9" i="162"/>
  <c r="I9" i="162"/>
  <c r="P12" i="162"/>
  <c r="N12" i="162"/>
  <c r="O12" i="162"/>
  <c r="H25" i="162"/>
  <c r="I25" i="162" s="1"/>
  <c r="J25" i="162"/>
  <c r="N15" i="162"/>
  <c r="P15" i="162"/>
  <c r="O15" i="162"/>
  <c r="N24" i="162"/>
  <c r="O24" i="162" s="1"/>
  <c r="P24" i="162"/>
  <c r="P26" i="162"/>
  <c r="N26" i="162"/>
  <c r="O26" i="162" s="1"/>
  <c r="J19" i="162"/>
  <c r="H19" i="162"/>
  <c r="I19" i="162" s="1"/>
  <c r="P25" i="162"/>
  <c r="N25" i="162"/>
  <c r="O25" i="162" s="1"/>
  <c r="J26" i="162"/>
  <c r="H26" i="162"/>
  <c r="I26" i="162" s="1"/>
  <c r="P28" i="162"/>
  <c r="N28" i="162"/>
  <c r="O28" i="162" s="1"/>
  <c r="P17" i="162"/>
  <c r="N17" i="162"/>
  <c r="O17" i="162" s="1"/>
  <c r="P20" i="162"/>
  <c r="N20" i="162"/>
  <c r="O20" i="162" s="1"/>
  <c r="N27" i="162"/>
  <c r="O27" i="162" s="1"/>
  <c r="P27" i="162"/>
  <c r="P22" i="162"/>
  <c r="N22" i="162"/>
  <c r="O22" i="162" s="1"/>
  <c r="J21" i="162"/>
  <c r="H21" i="162"/>
  <c r="I21" i="162" s="1"/>
  <c r="H28" i="162"/>
  <c r="I28" i="162" s="1"/>
  <c r="J28" i="162"/>
  <c r="H17" i="162"/>
  <c r="I17" i="162" s="1"/>
  <c r="J17" i="162"/>
  <c r="H20" i="162"/>
  <c r="I20" i="162" s="1"/>
  <c r="J20" i="162"/>
  <c r="J27" i="162"/>
  <c r="H27" i="162"/>
  <c r="I27" i="162" s="1"/>
  <c r="J22" i="162"/>
  <c r="H22" i="162"/>
  <c r="I22" i="162" s="1"/>
  <c r="J18" i="162"/>
  <c r="H18" i="162"/>
  <c r="I18" i="162" s="1"/>
  <c r="P10" i="162"/>
  <c r="N10" i="162"/>
  <c r="O10" i="162" s="1"/>
  <c r="H24" i="162"/>
  <c r="I24" i="162" s="1"/>
  <c r="J24" i="162"/>
  <c r="P14" i="162"/>
  <c r="N14" i="162"/>
  <c r="O14" i="162" s="1"/>
  <c r="J13" i="162"/>
  <c r="H13" i="162"/>
  <c r="I13" i="162" s="1"/>
  <c r="H16" i="162"/>
  <c r="I16" i="162" s="1"/>
  <c r="J16" i="162"/>
  <c r="O11" i="162"/>
  <c r="N11" i="162"/>
  <c r="P11" i="162"/>
  <c r="N18" i="162"/>
  <c r="O18" i="162" s="1"/>
  <c r="P18" i="162"/>
  <c r="P36" i="159"/>
  <c r="O21" i="160"/>
  <c r="R36" i="159" s="1"/>
  <c r="M27" i="160"/>
  <c r="BB37" i="159"/>
  <c r="M11" i="160"/>
  <c r="N11" i="160" s="1"/>
  <c r="R19" i="159"/>
  <c r="M18" i="160"/>
  <c r="BH19" i="159"/>
  <c r="M24" i="160"/>
  <c r="P24" i="160" s="1"/>
  <c r="AJ37" i="159"/>
  <c r="M26" i="160"/>
  <c r="AV37" i="159"/>
  <c r="M14" i="160"/>
  <c r="AJ19" i="159"/>
  <c r="N13" i="160"/>
  <c r="M23" i="160"/>
  <c r="AD37" i="159"/>
  <c r="M17" i="160"/>
  <c r="BB19" i="159"/>
  <c r="M25" i="160"/>
  <c r="AP37" i="159"/>
  <c r="M20" i="160"/>
  <c r="P20" i="160" s="1"/>
  <c r="L37" i="159"/>
  <c r="M12" i="160"/>
  <c r="P12" i="160" s="1"/>
  <c r="X19" i="159"/>
  <c r="O5" i="159" s="1"/>
  <c r="P5" i="159" s="1"/>
  <c r="M10" i="160"/>
  <c r="L19" i="159"/>
  <c r="P4" i="159" s="1"/>
  <c r="M28" i="160"/>
  <c r="BH37" i="159"/>
  <c r="M19" i="160"/>
  <c r="F37" i="159"/>
  <c r="M15" i="160"/>
  <c r="N15" i="160" s="1"/>
  <c r="AN18" i="159" s="1"/>
  <c r="AP19" i="159"/>
  <c r="M22" i="160"/>
  <c r="X37" i="159"/>
  <c r="M16" i="160"/>
  <c r="N16" i="160" s="1"/>
  <c r="AV19" i="159"/>
  <c r="J10" i="160"/>
  <c r="H10" i="160"/>
  <c r="I10" i="160" s="1"/>
  <c r="L29" i="160"/>
  <c r="L30" i="160" s="1"/>
  <c r="N3" i="159" s="1"/>
  <c r="M9" i="160"/>
  <c r="N20" i="160"/>
  <c r="P25" i="160"/>
  <c r="N25" i="160"/>
  <c r="P10" i="160"/>
  <c r="N10" i="160"/>
  <c r="J18" i="159" s="1"/>
  <c r="H9" i="160"/>
  <c r="I9" i="160" s="1"/>
  <c r="J9" i="160"/>
  <c r="H20" i="160"/>
  <c r="I20" i="160" s="1"/>
  <c r="J20" i="160"/>
  <c r="P28" i="160"/>
  <c r="N28" i="160"/>
  <c r="H12" i="160"/>
  <c r="I12" i="160" s="1"/>
  <c r="J12" i="160"/>
  <c r="J21" i="160"/>
  <c r="H21" i="160"/>
  <c r="I21" i="160" s="1"/>
  <c r="H28" i="160"/>
  <c r="I28" i="160" s="1"/>
  <c r="J28" i="160"/>
  <c r="J19" i="160"/>
  <c r="H19" i="160"/>
  <c r="I19" i="160" s="1"/>
  <c r="P15" i="160"/>
  <c r="P22" i="160"/>
  <c r="N22" i="160"/>
  <c r="O19" i="160"/>
  <c r="F36" i="159" s="1"/>
  <c r="N19" i="160"/>
  <c r="D36" i="159" s="1"/>
  <c r="P19" i="160"/>
  <c r="H16" i="160"/>
  <c r="I16" i="160" s="1"/>
  <c r="J16" i="160"/>
  <c r="J13" i="160"/>
  <c r="H13" i="160"/>
  <c r="I13" i="160" s="1"/>
  <c r="H24" i="160"/>
  <c r="I24" i="160" s="1"/>
  <c r="J24" i="160"/>
  <c r="N27" i="160"/>
  <c r="AZ36" i="159" s="1"/>
  <c r="P27" i="160"/>
  <c r="J26" i="160"/>
  <c r="H26" i="160"/>
  <c r="I26" i="160" s="1"/>
  <c r="J15" i="160"/>
  <c r="H15" i="160"/>
  <c r="I15" i="160" s="1"/>
  <c r="J18" i="160"/>
  <c r="H18" i="160"/>
  <c r="I18" i="160" s="1"/>
  <c r="N24" i="160"/>
  <c r="P11" i="160"/>
  <c r="P18" i="160"/>
  <c r="N18" i="160"/>
  <c r="P26" i="160"/>
  <c r="N26" i="160"/>
  <c r="AT36" i="159" s="1"/>
  <c r="H17" i="160"/>
  <c r="I17" i="160" s="1"/>
  <c r="J17" i="160"/>
  <c r="N23" i="160"/>
  <c r="P23" i="160"/>
  <c r="J11" i="160"/>
  <c r="H11" i="160"/>
  <c r="I11" i="160" s="1"/>
  <c r="P14" i="160"/>
  <c r="N14" i="160"/>
  <c r="J27" i="160"/>
  <c r="H27" i="160"/>
  <c r="I27" i="160" s="1"/>
  <c r="P17" i="160"/>
  <c r="J23" i="160"/>
  <c r="H23" i="160"/>
  <c r="I23" i="160" s="1"/>
  <c r="H25" i="160"/>
  <c r="I25" i="160" s="1"/>
  <c r="J25" i="160"/>
  <c r="J14" i="160"/>
  <c r="H14" i="160"/>
  <c r="I14" i="160" s="1"/>
  <c r="N5" i="157"/>
  <c r="P22" i="158"/>
  <c r="N22" i="158"/>
  <c r="O22" i="158" s="1"/>
  <c r="H17" i="158"/>
  <c r="I17" i="158" s="1"/>
  <c r="J17" i="158"/>
  <c r="J27" i="158"/>
  <c r="H27" i="158"/>
  <c r="I27" i="158" s="1"/>
  <c r="H9" i="158"/>
  <c r="I9" i="158"/>
  <c r="J9" i="158"/>
  <c r="P12" i="158"/>
  <c r="N12" i="158"/>
  <c r="O12" i="158" s="1"/>
  <c r="P14" i="158"/>
  <c r="O14" i="158"/>
  <c r="N14" i="158"/>
  <c r="P17" i="158"/>
  <c r="O17" i="158"/>
  <c r="N17" i="158"/>
  <c r="N23" i="158"/>
  <c r="P23" i="158"/>
  <c r="O23" i="158"/>
  <c r="O19" i="158"/>
  <c r="N19" i="158"/>
  <c r="P19" i="158"/>
  <c r="H12" i="158"/>
  <c r="I12" i="158" s="1"/>
  <c r="J12" i="158"/>
  <c r="H25" i="158"/>
  <c r="I25" i="158" s="1"/>
  <c r="J25" i="158"/>
  <c r="J21" i="158"/>
  <c r="H21" i="158"/>
  <c r="I21" i="158" s="1"/>
  <c r="N15" i="158"/>
  <c r="P15" i="158"/>
  <c r="O15" i="158"/>
  <c r="J13" i="158"/>
  <c r="H13" i="158"/>
  <c r="I13" i="158" s="1"/>
  <c r="P20" i="158"/>
  <c r="O20" i="158"/>
  <c r="N20" i="158"/>
  <c r="J26" i="158"/>
  <c r="H26" i="158"/>
  <c r="I26" i="158" s="1"/>
  <c r="J15" i="158"/>
  <c r="H15" i="158"/>
  <c r="I15" i="158" s="1"/>
  <c r="J19" i="158"/>
  <c r="H19" i="158"/>
  <c r="I19" i="158" s="1"/>
  <c r="P25" i="158"/>
  <c r="N25" i="158"/>
  <c r="O25" i="158" s="1"/>
  <c r="P28" i="158"/>
  <c r="N28" i="158"/>
  <c r="O28" i="158" s="1"/>
  <c r="H20" i="158"/>
  <c r="I20" i="158" s="1"/>
  <c r="J20" i="158"/>
  <c r="P26" i="158"/>
  <c r="N26" i="158"/>
  <c r="O26" i="158" s="1"/>
  <c r="J18" i="158"/>
  <c r="H18" i="158"/>
  <c r="I18" i="158" s="1"/>
  <c r="H28" i="158"/>
  <c r="I28" i="158" s="1"/>
  <c r="J28" i="158"/>
  <c r="J10" i="158"/>
  <c r="H10" i="158"/>
  <c r="I10" i="158" s="1"/>
  <c r="J16" i="158"/>
  <c r="H16" i="158"/>
  <c r="I16" i="158" s="1"/>
  <c r="O18" i="158"/>
  <c r="P18" i="158"/>
  <c r="N18" i="158"/>
  <c r="J24" i="158"/>
  <c r="H24" i="158"/>
  <c r="I24" i="158"/>
  <c r="P10" i="158"/>
  <c r="N10" i="158"/>
  <c r="O10" i="158" s="1"/>
  <c r="N16" i="158"/>
  <c r="O16" i="158" s="1"/>
  <c r="P16" i="158"/>
  <c r="N11" i="158"/>
  <c r="O11" i="158" s="1"/>
  <c r="P11" i="158"/>
  <c r="J23" i="158"/>
  <c r="H23" i="158"/>
  <c r="I23" i="158" s="1"/>
  <c r="N24" i="158"/>
  <c r="O24" i="158" s="1"/>
  <c r="P24" i="158"/>
  <c r="N27" i="158"/>
  <c r="O27" i="158" s="1"/>
  <c r="P27" i="158"/>
  <c r="L29" i="158"/>
  <c r="L30" i="158" s="1"/>
  <c r="M9" i="158"/>
  <c r="J11" i="158"/>
  <c r="H11" i="158"/>
  <c r="I11" i="158" s="1"/>
  <c r="M24" i="156"/>
  <c r="AJ37" i="155"/>
  <c r="M28" i="156"/>
  <c r="BH37" i="155"/>
  <c r="M17" i="156"/>
  <c r="BB19" i="155"/>
  <c r="M22" i="156"/>
  <c r="X37" i="155"/>
  <c r="M12" i="156"/>
  <c r="X19" i="155"/>
  <c r="M10" i="156"/>
  <c r="L19" i="155"/>
  <c r="P4" i="155" s="1"/>
  <c r="M23" i="156"/>
  <c r="AD37" i="155"/>
  <c r="M27" i="156"/>
  <c r="BB37" i="155"/>
  <c r="M18" i="156"/>
  <c r="BH19" i="155"/>
  <c r="M20" i="156"/>
  <c r="L37" i="155"/>
  <c r="M26" i="156"/>
  <c r="AV37" i="155"/>
  <c r="M19" i="156"/>
  <c r="F37" i="155"/>
  <c r="M14" i="156"/>
  <c r="P14" i="156" s="1"/>
  <c r="AJ19" i="155"/>
  <c r="M15" i="156"/>
  <c r="N15" i="156" s="1"/>
  <c r="AP19" i="155"/>
  <c r="M25" i="156"/>
  <c r="O25" i="156" s="1"/>
  <c r="AP36" i="155" s="1"/>
  <c r="AP37" i="155"/>
  <c r="M11" i="156"/>
  <c r="R19" i="155"/>
  <c r="M16" i="156"/>
  <c r="AV19" i="155"/>
  <c r="N11" i="156"/>
  <c r="P11" i="156"/>
  <c r="H14" i="156"/>
  <c r="I14" i="156" s="1"/>
  <c r="J14" i="156"/>
  <c r="H20" i="156"/>
  <c r="I20" i="156" s="1"/>
  <c r="J20" i="156"/>
  <c r="J21" i="156"/>
  <c r="I21" i="156"/>
  <c r="H21" i="156"/>
  <c r="P28" i="156"/>
  <c r="N28" i="156"/>
  <c r="N16" i="156"/>
  <c r="AT18" i="155" s="1"/>
  <c r="O16" i="156"/>
  <c r="AV18" i="155" s="1"/>
  <c r="P16" i="156"/>
  <c r="J15" i="156"/>
  <c r="H15" i="156"/>
  <c r="I15" i="156" s="1"/>
  <c r="P25" i="156"/>
  <c r="N25" i="156"/>
  <c r="AN36" i="155" s="1"/>
  <c r="N24" i="156"/>
  <c r="P24" i="156"/>
  <c r="P17" i="156"/>
  <c r="P22" i="156"/>
  <c r="N22" i="156"/>
  <c r="H9" i="156"/>
  <c r="J9" i="156"/>
  <c r="I9" i="156"/>
  <c r="L29" i="156"/>
  <c r="L30" i="156" s="1"/>
  <c r="N3" i="155" s="1"/>
  <c r="M9" i="156"/>
  <c r="H25" i="156"/>
  <c r="I25" i="156" s="1"/>
  <c r="J25" i="156"/>
  <c r="J24" i="156"/>
  <c r="H24" i="156"/>
  <c r="I24" i="156" s="1"/>
  <c r="H17" i="156"/>
  <c r="I17" i="156" s="1"/>
  <c r="J17" i="156"/>
  <c r="J22" i="156"/>
  <c r="H22" i="156"/>
  <c r="I22" i="156" s="1"/>
  <c r="P12" i="156"/>
  <c r="N12" i="156"/>
  <c r="J16" i="156"/>
  <c r="H16" i="156"/>
  <c r="I16" i="156" s="1"/>
  <c r="J18" i="156"/>
  <c r="H18" i="156"/>
  <c r="I18" i="156" s="1"/>
  <c r="J10" i="156"/>
  <c r="I10" i="156"/>
  <c r="H10" i="156"/>
  <c r="J23" i="156"/>
  <c r="H23" i="156"/>
  <c r="I23" i="156" s="1"/>
  <c r="J12" i="156"/>
  <c r="H12" i="156"/>
  <c r="I12" i="156" s="1"/>
  <c r="J13" i="156"/>
  <c r="H13" i="156"/>
  <c r="I13" i="156" s="1"/>
  <c r="N27" i="156"/>
  <c r="P27" i="156"/>
  <c r="P18" i="156"/>
  <c r="N18" i="156"/>
  <c r="P10" i="156"/>
  <c r="O10" i="156"/>
  <c r="L18" i="155" s="1"/>
  <c r="N10" i="156"/>
  <c r="J18" i="155" s="1"/>
  <c r="P23" i="156"/>
  <c r="N23" i="156"/>
  <c r="J26" i="156"/>
  <c r="H26" i="156"/>
  <c r="I26" i="156" s="1"/>
  <c r="H28" i="156"/>
  <c r="I28" i="156" s="1"/>
  <c r="J28" i="156"/>
  <c r="N19" i="156"/>
  <c r="P19" i="156"/>
  <c r="N14" i="156"/>
  <c r="P20" i="156"/>
  <c r="N20" i="156"/>
  <c r="J36" i="155" s="1"/>
  <c r="P26" i="156"/>
  <c r="N26" i="156"/>
  <c r="O21" i="154"/>
  <c r="R36" i="153" s="1"/>
  <c r="P36" i="153"/>
  <c r="M27" i="154"/>
  <c r="BB37" i="153"/>
  <c r="M19" i="154"/>
  <c r="F37" i="153"/>
  <c r="M24" i="154"/>
  <c r="P24" i="154" s="1"/>
  <c r="AJ37" i="153"/>
  <c r="M11" i="154"/>
  <c r="N11" i="154" s="1"/>
  <c r="R19" i="153"/>
  <c r="M17" i="154"/>
  <c r="BB19" i="153"/>
  <c r="M23" i="154"/>
  <c r="AD37" i="153"/>
  <c r="H14" i="154"/>
  <c r="I14" i="154" s="1"/>
  <c r="M18" i="154"/>
  <c r="N18" i="154" s="1"/>
  <c r="BH19" i="153"/>
  <c r="M22" i="154"/>
  <c r="X37" i="153"/>
  <c r="M12" i="154"/>
  <c r="X19" i="153"/>
  <c r="M16" i="154"/>
  <c r="AV19" i="153"/>
  <c r="O5" i="153" s="1"/>
  <c r="P5" i="153" s="1"/>
  <c r="O13" i="154"/>
  <c r="AD18" i="153" s="1"/>
  <c r="AB18" i="153"/>
  <c r="M20" i="154"/>
  <c r="L37" i="153"/>
  <c r="M14" i="154"/>
  <c r="AJ19" i="153"/>
  <c r="M26" i="154"/>
  <c r="P26" i="154" s="1"/>
  <c r="AV37" i="153"/>
  <c r="M10" i="154"/>
  <c r="P10" i="154" s="1"/>
  <c r="L19" i="153"/>
  <c r="M15" i="154"/>
  <c r="P15" i="154" s="1"/>
  <c r="AP19" i="153"/>
  <c r="M28" i="154"/>
  <c r="N28" i="154" s="1"/>
  <c r="BH37" i="153"/>
  <c r="M25" i="154"/>
  <c r="N25" i="154" s="1"/>
  <c r="AP37" i="153"/>
  <c r="P28" i="154"/>
  <c r="J16" i="154"/>
  <c r="I16" i="154"/>
  <c r="H16" i="154"/>
  <c r="J10" i="154"/>
  <c r="H10" i="154"/>
  <c r="I10" i="154" s="1"/>
  <c r="J24" i="154"/>
  <c r="I24" i="154"/>
  <c r="H24" i="154"/>
  <c r="N16" i="154"/>
  <c r="P16" i="154"/>
  <c r="H12" i="154"/>
  <c r="I12" i="154" s="1"/>
  <c r="J12" i="154"/>
  <c r="H9" i="154"/>
  <c r="I9" i="154" s="1"/>
  <c r="J9" i="154"/>
  <c r="H28" i="154"/>
  <c r="I28" i="154" s="1"/>
  <c r="J28" i="154"/>
  <c r="N24" i="154"/>
  <c r="AH36" i="153" s="1"/>
  <c r="N27" i="154"/>
  <c r="P27" i="154"/>
  <c r="J18" i="154"/>
  <c r="H18" i="154"/>
  <c r="I18" i="154" s="1"/>
  <c r="H25" i="154"/>
  <c r="I25" i="154" s="1"/>
  <c r="J25" i="154"/>
  <c r="J26" i="154"/>
  <c r="H26" i="154"/>
  <c r="I26" i="154" s="1"/>
  <c r="P12" i="154"/>
  <c r="N12" i="154"/>
  <c r="P11" i="154"/>
  <c r="P17" i="154"/>
  <c r="J27" i="154"/>
  <c r="H27" i="154"/>
  <c r="I27" i="154" s="1"/>
  <c r="P18" i="154"/>
  <c r="P25" i="154"/>
  <c r="N19" i="154"/>
  <c r="P19" i="154"/>
  <c r="H17" i="154"/>
  <c r="I17" i="154" s="1"/>
  <c r="J17" i="154"/>
  <c r="J21" i="154"/>
  <c r="H21" i="154"/>
  <c r="I21" i="154" s="1"/>
  <c r="J23" i="154"/>
  <c r="I23" i="154"/>
  <c r="H23" i="154"/>
  <c r="J19" i="154"/>
  <c r="H19" i="154"/>
  <c r="I19" i="154" s="1"/>
  <c r="J15" i="154"/>
  <c r="H15" i="154"/>
  <c r="I15" i="154" s="1"/>
  <c r="H20" i="154"/>
  <c r="I20" i="154" s="1"/>
  <c r="J20" i="154"/>
  <c r="P22" i="154"/>
  <c r="O22" i="154"/>
  <c r="X36" i="153" s="1"/>
  <c r="N22" i="154"/>
  <c r="V36" i="153" s="1"/>
  <c r="N23" i="154"/>
  <c r="AB36" i="153" s="1"/>
  <c r="P23" i="154"/>
  <c r="J13" i="154"/>
  <c r="H13" i="154"/>
  <c r="I13" i="154" s="1"/>
  <c r="P20" i="154"/>
  <c r="N20" i="154"/>
  <c r="L29" i="154"/>
  <c r="L30" i="154" s="1"/>
  <c r="N3" i="153" s="1"/>
  <c r="M9" i="154"/>
  <c r="M20" i="152"/>
  <c r="P20" i="152" s="1"/>
  <c r="L37" i="151"/>
  <c r="M17" i="152"/>
  <c r="P17" i="152" s="1"/>
  <c r="BB19" i="151"/>
  <c r="M26" i="152"/>
  <c r="AV37" i="151"/>
  <c r="P21" i="152"/>
  <c r="O21" i="152"/>
  <c r="R36" i="151" s="1"/>
  <c r="M16" i="152"/>
  <c r="N16" i="152" s="1"/>
  <c r="AV19" i="151"/>
  <c r="M22" i="152"/>
  <c r="X37" i="151"/>
  <c r="M10" i="152"/>
  <c r="L19" i="151"/>
  <c r="M12" i="152"/>
  <c r="X19" i="151"/>
  <c r="M24" i="152"/>
  <c r="N24" i="152" s="1"/>
  <c r="AJ37" i="151"/>
  <c r="M19" i="152"/>
  <c r="F37" i="151"/>
  <c r="M18" i="152"/>
  <c r="BH19" i="151"/>
  <c r="O5" i="151" s="1"/>
  <c r="P5" i="151" s="1"/>
  <c r="M28" i="152"/>
  <c r="BH37" i="151"/>
  <c r="O13" i="152"/>
  <c r="AD18" i="151" s="1"/>
  <c r="M23" i="152"/>
  <c r="AD37" i="151"/>
  <c r="M14" i="152"/>
  <c r="AJ19" i="151"/>
  <c r="M25" i="152"/>
  <c r="P25" i="152" s="1"/>
  <c r="AP37" i="151"/>
  <c r="M27" i="152"/>
  <c r="N27" i="152" s="1"/>
  <c r="BB37" i="151"/>
  <c r="M15" i="152"/>
  <c r="P15" i="152" s="1"/>
  <c r="AP19" i="151"/>
  <c r="M11" i="152"/>
  <c r="R19" i="151"/>
  <c r="P12" i="152"/>
  <c r="J16" i="152"/>
  <c r="H16" i="152"/>
  <c r="I16" i="152" s="1"/>
  <c r="H22" i="152"/>
  <c r="I22" i="152" s="1"/>
  <c r="J22" i="152"/>
  <c r="J18" i="152"/>
  <c r="I18" i="152"/>
  <c r="H18" i="152"/>
  <c r="H12" i="152"/>
  <c r="I12" i="152" s="1"/>
  <c r="J12" i="152"/>
  <c r="L29" i="152"/>
  <c r="L30" i="152" s="1"/>
  <c r="N3" i="151" s="1"/>
  <c r="M9" i="152"/>
  <c r="J23" i="152"/>
  <c r="I23" i="152"/>
  <c r="H23" i="152"/>
  <c r="N19" i="152"/>
  <c r="D36" i="151" s="1"/>
  <c r="P19" i="152"/>
  <c r="P18" i="152"/>
  <c r="N18" i="152"/>
  <c r="J19" i="152"/>
  <c r="H19" i="152"/>
  <c r="I19" i="152" s="1"/>
  <c r="P27" i="152"/>
  <c r="J14" i="152"/>
  <c r="H14" i="152"/>
  <c r="I14" i="152" s="1"/>
  <c r="P14" i="152"/>
  <c r="N14" i="152"/>
  <c r="AH18" i="151" s="1"/>
  <c r="J21" i="152"/>
  <c r="H21" i="152"/>
  <c r="I21" i="152" s="1"/>
  <c r="H25" i="152"/>
  <c r="I25" i="152" s="1"/>
  <c r="J25" i="152"/>
  <c r="J27" i="152"/>
  <c r="H27" i="152"/>
  <c r="I27" i="152" s="1"/>
  <c r="J15" i="152"/>
  <c r="H15" i="152"/>
  <c r="I15" i="152" s="1"/>
  <c r="N11" i="152"/>
  <c r="P11" i="152"/>
  <c r="P23" i="152"/>
  <c r="J13" i="152"/>
  <c r="H13" i="152"/>
  <c r="I13" i="152" s="1"/>
  <c r="P28" i="152"/>
  <c r="N28" i="152"/>
  <c r="BF36" i="151" s="1"/>
  <c r="J26" i="152"/>
  <c r="H26" i="152"/>
  <c r="I26" i="152" s="1"/>
  <c r="J11" i="152"/>
  <c r="H11" i="152"/>
  <c r="I11" i="152" s="1"/>
  <c r="H9" i="152"/>
  <c r="I9" i="152" s="1"/>
  <c r="J9" i="152"/>
  <c r="H28" i="152"/>
  <c r="I28" i="152" s="1"/>
  <c r="J28" i="152"/>
  <c r="J20" i="152"/>
  <c r="H20" i="152"/>
  <c r="I20" i="152" s="1"/>
  <c r="P26" i="152"/>
  <c r="N26" i="152"/>
  <c r="AT36" i="151" s="1"/>
  <c r="J10" i="152"/>
  <c r="H10" i="152"/>
  <c r="I10" i="152" s="1"/>
  <c r="H17" i="152"/>
  <c r="I17" i="152" s="1"/>
  <c r="J17" i="152"/>
  <c r="J24" i="152"/>
  <c r="H24" i="152"/>
  <c r="I24" i="152" s="1"/>
  <c r="P22" i="152"/>
  <c r="N22" i="152"/>
  <c r="P10" i="152"/>
  <c r="O10" i="152"/>
  <c r="L18" i="151" s="1"/>
  <c r="N10" i="152"/>
  <c r="J18" i="151" s="1"/>
  <c r="P12" i="150"/>
  <c r="N12" i="150"/>
  <c r="O12" i="150" s="1"/>
  <c r="L29" i="150"/>
  <c r="L30" i="150" s="1"/>
  <c r="N3" i="143" s="1"/>
  <c r="M9" i="150"/>
  <c r="J24" i="150"/>
  <c r="H24" i="150"/>
  <c r="I24" i="150" s="1"/>
  <c r="J12" i="150"/>
  <c r="H12" i="150"/>
  <c r="I12" i="150" s="1"/>
  <c r="J13" i="150"/>
  <c r="H13" i="150"/>
  <c r="I13" i="150" s="1"/>
  <c r="P28" i="150"/>
  <c r="N28" i="150"/>
  <c r="O28" i="150" s="1"/>
  <c r="N24" i="150"/>
  <c r="O24" i="150" s="1"/>
  <c r="P24" i="150"/>
  <c r="J26" i="150"/>
  <c r="H26" i="150"/>
  <c r="I26" i="150" s="1"/>
  <c r="P22" i="150"/>
  <c r="N22" i="150"/>
  <c r="O22" i="150" s="1"/>
  <c r="J10" i="150"/>
  <c r="H10" i="150"/>
  <c r="I10" i="150" s="1"/>
  <c r="P10" i="150"/>
  <c r="N10" i="150"/>
  <c r="O10" i="150" s="1"/>
  <c r="I28" i="150"/>
  <c r="H28" i="150"/>
  <c r="J28" i="150"/>
  <c r="P26" i="150"/>
  <c r="N26" i="150"/>
  <c r="O26" i="150" s="1"/>
  <c r="H22" i="150"/>
  <c r="I22" i="150" s="1"/>
  <c r="J22" i="150"/>
  <c r="P18" i="150"/>
  <c r="N18" i="150"/>
  <c r="O18" i="150"/>
  <c r="H20" i="150"/>
  <c r="I20" i="150" s="1"/>
  <c r="J20" i="150"/>
  <c r="J23" i="150"/>
  <c r="I23" i="150"/>
  <c r="H23" i="150"/>
  <c r="P15" i="150"/>
  <c r="N15" i="150"/>
  <c r="O15" i="150" s="1"/>
  <c r="P17" i="150"/>
  <c r="N17" i="150"/>
  <c r="O17" i="150"/>
  <c r="P20" i="150"/>
  <c r="N20" i="150"/>
  <c r="O20" i="150" s="1"/>
  <c r="P23" i="150"/>
  <c r="N23" i="150"/>
  <c r="O23" i="150" s="1"/>
  <c r="J15" i="150"/>
  <c r="I15" i="150"/>
  <c r="H15" i="150"/>
  <c r="J21" i="150"/>
  <c r="H21" i="150"/>
  <c r="I21" i="150" s="1"/>
  <c r="P14" i="150"/>
  <c r="O14" i="150"/>
  <c r="N14" i="150"/>
  <c r="N27" i="150"/>
  <c r="O27" i="150" s="1"/>
  <c r="P27" i="150"/>
  <c r="J16" i="150"/>
  <c r="I16" i="150"/>
  <c r="H16" i="150"/>
  <c r="O19" i="150"/>
  <c r="N19" i="150"/>
  <c r="P19" i="150"/>
  <c r="O11" i="150"/>
  <c r="N11" i="150"/>
  <c r="P11" i="150"/>
  <c r="P25" i="150"/>
  <c r="N25" i="150"/>
  <c r="O25" i="150" s="1"/>
  <c r="H14" i="150"/>
  <c r="I14" i="150" s="1"/>
  <c r="J14" i="150"/>
  <c r="H18" i="150"/>
  <c r="J18" i="150"/>
  <c r="I18" i="150"/>
  <c r="J27" i="150"/>
  <c r="I27" i="150"/>
  <c r="H27" i="150"/>
  <c r="N16" i="150"/>
  <c r="O16" i="150" s="1"/>
  <c r="P16" i="150"/>
  <c r="J19" i="150"/>
  <c r="I19" i="150"/>
  <c r="H19" i="150"/>
  <c r="J11" i="150"/>
  <c r="H11" i="150"/>
  <c r="I11" i="150" s="1"/>
  <c r="N13" i="147"/>
  <c r="AB18" i="148" s="1"/>
  <c r="F19" i="148"/>
  <c r="P22" i="149"/>
  <c r="N22" i="149"/>
  <c r="O22" i="149" s="1"/>
  <c r="J13" i="149"/>
  <c r="H13" i="149"/>
  <c r="I13" i="149" s="1"/>
  <c r="J10" i="149"/>
  <c r="H10" i="149"/>
  <c r="I10" i="149" s="1"/>
  <c r="H22" i="149"/>
  <c r="I22" i="149" s="1"/>
  <c r="J22" i="149"/>
  <c r="N11" i="149"/>
  <c r="O11" i="149" s="1"/>
  <c r="P11" i="149"/>
  <c r="P25" i="149"/>
  <c r="N25" i="149"/>
  <c r="O25" i="149" s="1"/>
  <c r="J16" i="149"/>
  <c r="H16" i="149"/>
  <c r="I16" i="149" s="1"/>
  <c r="P10" i="149"/>
  <c r="N10" i="149"/>
  <c r="O10" i="149" s="1"/>
  <c r="L29" i="149"/>
  <c r="L30" i="149" s="1"/>
  <c r="N3" i="146" s="1"/>
  <c r="M9" i="149"/>
  <c r="J15" i="149"/>
  <c r="H15" i="149"/>
  <c r="I15" i="149" s="1"/>
  <c r="H14" i="149"/>
  <c r="J14" i="149"/>
  <c r="I14" i="149"/>
  <c r="J21" i="149"/>
  <c r="H21" i="149"/>
  <c r="I21" i="149" s="1"/>
  <c r="H25" i="149"/>
  <c r="I25" i="149"/>
  <c r="J25" i="149"/>
  <c r="P28" i="149"/>
  <c r="N28" i="149"/>
  <c r="O28" i="149" s="1"/>
  <c r="N16" i="149"/>
  <c r="O16" i="149"/>
  <c r="P16" i="149"/>
  <c r="P20" i="149"/>
  <c r="N20" i="149"/>
  <c r="O20" i="149" s="1"/>
  <c r="H9" i="149"/>
  <c r="I9" i="149" s="1"/>
  <c r="J9" i="149"/>
  <c r="P15" i="149"/>
  <c r="N15" i="149"/>
  <c r="O15" i="149" s="1"/>
  <c r="J18" i="149"/>
  <c r="H18" i="149"/>
  <c r="I18" i="149" s="1"/>
  <c r="H28" i="149"/>
  <c r="I28" i="149" s="1"/>
  <c r="J28" i="149"/>
  <c r="H20" i="149"/>
  <c r="I20" i="149" s="1"/>
  <c r="J20" i="149"/>
  <c r="P12" i="149"/>
  <c r="O12" i="149"/>
  <c r="N12" i="149"/>
  <c r="P17" i="149"/>
  <c r="O17" i="149"/>
  <c r="N17" i="149"/>
  <c r="H17" i="149"/>
  <c r="I17" i="149"/>
  <c r="J17" i="149"/>
  <c r="O27" i="149"/>
  <c r="N27" i="149"/>
  <c r="P27" i="149"/>
  <c r="P18" i="149"/>
  <c r="N18" i="149"/>
  <c r="O18" i="149" s="1"/>
  <c r="N24" i="149"/>
  <c r="O24" i="149"/>
  <c r="P24" i="149"/>
  <c r="J23" i="149"/>
  <c r="H23" i="149"/>
  <c r="I23" i="149" s="1"/>
  <c r="H12" i="149"/>
  <c r="I12" i="149" s="1"/>
  <c r="J12" i="149"/>
  <c r="P26" i="149"/>
  <c r="N26" i="149"/>
  <c r="O26" i="149" s="1"/>
  <c r="N19" i="149"/>
  <c r="O19" i="149" s="1"/>
  <c r="P19" i="149"/>
  <c r="P14" i="149"/>
  <c r="N14" i="149"/>
  <c r="O14" i="149" s="1"/>
  <c r="J24" i="149"/>
  <c r="H24" i="149"/>
  <c r="I24" i="149" s="1"/>
  <c r="P23" i="149"/>
  <c r="N23" i="149"/>
  <c r="O23" i="149" s="1"/>
  <c r="J26" i="149"/>
  <c r="H26" i="149"/>
  <c r="I26" i="149" s="1"/>
  <c r="M16" i="147"/>
  <c r="P16" i="147" s="1"/>
  <c r="M12" i="147"/>
  <c r="P12" i="147" s="1"/>
  <c r="M27" i="147"/>
  <c r="M18" i="147"/>
  <c r="N18" i="147" s="1"/>
  <c r="BF18" i="148" s="1"/>
  <c r="M17" i="147"/>
  <c r="N17" i="147" s="1"/>
  <c r="AZ18" i="148" s="1"/>
  <c r="M22" i="147"/>
  <c r="P22" i="147" s="1"/>
  <c r="M28" i="147"/>
  <c r="M11" i="147"/>
  <c r="M23" i="147"/>
  <c r="O21" i="147"/>
  <c r="M15" i="147"/>
  <c r="M14" i="147"/>
  <c r="P14" i="147" s="1"/>
  <c r="M20" i="147"/>
  <c r="M25" i="147"/>
  <c r="N25" i="147" s="1"/>
  <c r="AN36" i="148" s="1"/>
  <c r="M24" i="147"/>
  <c r="N24" i="147" s="1"/>
  <c r="AH36" i="148" s="1"/>
  <c r="M26" i="147"/>
  <c r="M10" i="147"/>
  <c r="N10" i="147" s="1"/>
  <c r="J18" i="148" s="1"/>
  <c r="O13" i="147"/>
  <c r="M19" i="147"/>
  <c r="P19" i="147" s="1"/>
  <c r="F19" i="145"/>
  <c r="P4" i="145"/>
  <c r="P28" i="147"/>
  <c r="N28" i="147"/>
  <c r="BF36" i="148" s="1"/>
  <c r="H28" i="147"/>
  <c r="I28" i="147" s="1"/>
  <c r="J28" i="147"/>
  <c r="J18" i="147"/>
  <c r="H18" i="147"/>
  <c r="I18" i="147" s="1"/>
  <c r="P18" i="147"/>
  <c r="J13" i="147"/>
  <c r="H13" i="147"/>
  <c r="I13" i="147" s="1"/>
  <c r="L29" i="147"/>
  <c r="L30" i="147" s="1"/>
  <c r="M9" i="147"/>
  <c r="P20" i="147"/>
  <c r="J24" i="147"/>
  <c r="H24" i="147"/>
  <c r="I24" i="147" s="1"/>
  <c r="J10" i="147"/>
  <c r="H10" i="147"/>
  <c r="I10" i="147" s="1"/>
  <c r="H17" i="147"/>
  <c r="I17" i="147" s="1"/>
  <c r="J17" i="147"/>
  <c r="H9" i="147"/>
  <c r="I9" i="147" s="1"/>
  <c r="J9" i="147"/>
  <c r="H20" i="147"/>
  <c r="I20" i="147" s="1"/>
  <c r="J20" i="147"/>
  <c r="J26" i="147"/>
  <c r="H26" i="147"/>
  <c r="I26" i="147" s="1"/>
  <c r="J27" i="147"/>
  <c r="H27" i="147"/>
  <c r="I27" i="147" s="1"/>
  <c r="P23" i="147"/>
  <c r="N23" i="147"/>
  <c r="AB36" i="148" s="1"/>
  <c r="P10" i="147"/>
  <c r="P17" i="147"/>
  <c r="N15" i="147"/>
  <c r="P15" i="147"/>
  <c r="O15" i="147"/>
  <c r="N16" i="147"/>
  <c r="AT18" i="148" s="1"/>
  <c r="P26" i="147"/>
  <c r="N26" i="147"/>
  <c r="AT36" i="148" s="1"/>
  <c r="N11" i="147"/>
  <c r="P18" i="148" s="1"/>
  <c r="P11" i="147"/>
  <c r="J23" i="147"/>
  <c r="H23" i="147"/>
  <c r="I23" i="147" s="1"/>
  <c r="N12" i="147"/>
  <c r="J15" i="147"/>
  <c r="H15" i="147"/>
  <c r="I15" i="147" s="1"/>
  <c r="J16" i="147"/>
  <c r="H16" i="147"/>
  <c r="I16" i="147" s="1"/>
  <c r="J19" i="147"/>
  <c r="H19" i="147"/>
  <c r="I19" i="147" s="1"/>
  <c r="N14" i="147"/>
  <c r="J21" i="147"/>
  <c r="H21" i="147"/>
  <c r="I21" i="147" s="1"/>
  <c r="J11" i="147"/>
  <c r="H11" i="147"/>
  <c r="I11" i="147" s="1"/>
  <c r="H12" i="147"/>
  <c r="I12" i="147" s="1"/>
  <c r="J12" i="147"/>
  <c r="N27" i="147"/>
  <c r="P27" i="147"/>
  <c r="N19" i="147"/>
  <c r="H25" i="147"/>
  <c r="I25" i="147" s="1"/>
  <c r="J25" i="147"/>
  <c r="M24" i="144"/>
  <c r="P24" i="144" s="1"/>
  <c r="M19" i="144"/>
  <c r="M11" i="144"/>
  <c r="N11" i="144" s="1"/>
  <c r="P18" i="145" s="1"/>
  <c r="M17" i="144"/>
  <c r="M26" i="144"/>
  <c r="P26" i="144" s="1"/>
  <c r="O21" i="144"/>
  <c r="M23" i="144"/>
  <c r="N23" i="144" s="1"/>
  <c r="AB36" i="145" s="1"/>
  <c r="M20" i="144"/>
  <c r="M15" i="144"/>
  <c r="P15" i="144" s="1"/>
  <c r="M13" i="144"/>
  <c r="M22" i="144"/>
  <c r="P22" i="144" s="1"/>
  <c r="M28" i="144"/>
  <c r="M16" i="144"/>
  <c r="N16" i="144" s="1"/>
  <c r="M25" i="144"/>
  <c r="M27" i="144"/>
  <c r="N27" i="144" s="1"/>
  <c r="AZ36" i="145" s="1"/>
  <c r="M12" i="144"/>
  <c r="M10" i="144"/>
  <c r="P10" i="144" s="1"/>
  <c r="M14" i="144"/>
  <c r="M18" i="144"/>
  <c r="P18" i="144" s="1"/>
  <c r="J21" i="144"/>
  <c r="H21" i="144"/>
  <c r="I21" i="144" s="1"/>
  <c r="H17" i="144"/>
  <c r="I17" i="144" s="1"/>
  <c r="J17" i="144"/>
  <c r="J14" i="144"/>
  <c r="H14" i="144"/>
  <c r="I14" i="144" s="1"/>
  <c r="N19" i="144"/>
  <c r="D36" i="145" s="1"/>
  <c r="P19" i="144"/>
  <c r="J26" i="144"/>
  <c r="H26" i="144"/>
  <c r="I26" i="144" s="1"/>
  <c r="N18" i="144"/>
  <c r="BF18" i="145" s="1"/>
  <c r="N10" i="144"/>
  <c r="J18" i="145" s="1"/>
  <c r="J10" i="144"/>
  <c r="H10" i="144"/>
  <c r="I10" i="144" s="1"/>
  <c r="P17" i="144"/>
  <c r="N17" i="144"/>
  <c r="AZ18" i="145" s="1"/>
  <c r="H19" i="144"/>
  <c r="I19" i="144" s="1"/>
  <c r="J19" i="144"/>
  <c r="N26" i="144"/>
  <c r="AT36" i="145" s="1"/>
  <c r="I20" i="144"/>
  <c r="H20" i="144"/>
  <c r="J20" i="144"/>
  <c r="P13" i="144"/>
  <c r="N13" i="144"/>
  <c r="AB18" i="145" s="1"/>
  <c r="J16" i="144"/>
  <c r="H16" i="144"/>
  <c r="I16" i="144"/>
  <c r="J11" i="144"/>
  <c r="H11" i="144"/>
  <c r="I11" i="144" s="1"/>
  <c r="J27" i="144"/>
  <c r="H27" i="144"/>
  <c r="I27" i="144" s="1"/>
  <c r="P28" i="144"/>
  <c r="O28" i="144"/>
  <c r="N28" i="144"/>
  <c r="L29" i="144"/>
  <c r="L30" i="144" s="1"/>
  <c r="M9" i="144"/>
  <c r="N22" i="144"/>
  <c r="P20" i="144"/>
  <c r="N20" i="144"/>
  <c r="J36" i="145" s="1"/>
  <c r="H28" i="144"/>
  <c r="I28" i="144" s="1"/>
  <c r="J28" i="144"/>
  <c r="H9" i="144"/>
  <c r="I9" i="144" s="1"/>
  <c r="J9" i="144"/>
  <c r="P12" i="144"/>
  <c r="N12" i="144"/>
  <c r="V18" i="145" s="1"/>
  <c r="J22" i="144"/>
  <c r="H22" i="144"/>
  <c r="I22" i="144" s="1"/>
  <c r="H25" i="144"/>
  <c r="I25" i="144" s="1"/>
  <c r="J25" i="144"/>
  <c r="J13" i="144"/>
  <c r="H13" i="144"/>
  <c r="I13" i="144" s="1"/>
  <c r="P14" i="144"/>
  <c r="N14" i="144"/>
  <c r="AH18" i="145" s="1"/>
  <c r="J24" i="144"/>
  <c r="H24" i="144"/>
  <c r="I24" i="144" s="1"/>
  <c r="H12" i="144"/>
  <c r="I12" i="144" s="1"/>
  <c r="J12" i="144"/>
  <c r="J18" i="144"/>
  <c r="H18" i="144"/>
  <c r="I18" i="144" s="1"/>
  <c r="P25" i="144"/>
  <c r="N25" i="144"/>
  <c r="AN36" i="145" s="1"/>
  <c r="M12" i="142"/>
  <c r="P12" i="142" s="1"/>
  <c r="X19" i="141"/>
  <c r="M11" i="142"/>
  <c r="R19" i="141"/>
  <c r="M23" i="142"/>
  <c r="P23" i="142" s="1"/>
  <c r="AD37" i="141"/>
  <c r="M16" i="142"/>
  <c r="AV19" i="141"/>
  <c r="M28" i="142"/>
  <c r="P28" i="142" s="1"/>
  <c r="BH37" i="141"/>
  <c r="M10" i="142"/>
  <c r="L19" i="141"/>
  <c r="O5" i="141" s="1"/>
  <c r="P5" i="141" s="1"/>
  <c r="N5" i="141" s="1"/>
  <c r="O15" i="142"/>
  <c r="AP18" i="141" s="1"/>
  <c r="M25" i="142"/>
  <c r="AP37" i="141"/>
  <c r="M24" i="142"/>
  <c r="P24" i="142" s="1"/>
  <c r="AJ37" i="141"/>
  <c r="O21" i="142"/>
  <c r="R36" i="141" s="1"/>
  <c r="P36" i="141"/>
  <c r="M26" i="142"/>
  <c r="P26" i="142" s="1"/>
  <c r="AV37" i="141"/>
  <c r="M14" i="142"/>
  <c r="AJ19" i="141"/>
  <c r="M19" i="142"/>
  <c r="N19" i="142" s="1"/>
  <c r="F37" i="141"/>
  <c r="M27" i="142"/>
  <c r="BB37" i="141"/>
  <c r="M22" i="142"/>
  <c r="X37" i="141"/>
  <c r="M17" i="142"/>
  <c r="BB19" i="141"/>
  <c r="P4" i="141" s="1"/>
  <c r="M20" i="142"/>
  <c r="L37" i="141"/>
  <c r="M18" i="142"/>
  <c r="P18" i="142" s="1"/>
  <c r="BH19" i="141"/>
  <c r="J11" i="142"/>
  <c r="H11" i="142"/>
  <c r="I11" i="142" s="1"/>
  <c r="H25" i="142"/>
  <c r="I25" i="142" s="1"/>
  <c r="J25" i="142"/>
  <c r="J21" i="142"/>
  <c r="I21" i="142"/>
  <c r="H21" i="142"/>
  <c r="P20" i="142"/>
  <c r="N20" i="142"/>
  <c r="H19" i="142"/>
  <c r="I19" i="142" s="1"/>
  <c r="J19" i="142"/>
  <c r="H27" i="142"/>
  <c r="I27" i="142" s="1"/>
  <c r="J27" i="142"/>
  <c r="N18" i="142"/>
  <c r="J15" i="142"/>
  <c r="H15" i="142"/>
  <c r="I15" i="142" s="1"/>
  <c r="H13" i="142"/>
  <c r="J13" i="142"/>
  <c r="I13" i="142"/>
  <c r="H20" i="142"/>
  <c r="I20" i="142" s="1"/>
  <c r="J20" i="142"/>
  <c r="J16" i="142"/>
  <c r="H16" i="142"/>
  <c r="I16" i="142" s="1"/>
  <c r="N11" i="142"/>
  <c r="P11" i="142"/>
  <c r="H12" i="142"/>
  <c r="I12" i="142" s="1"/>
  <c r="J12" i="142"/>
  <c r="J24" i="142"/>
  <c r="H24" i="142"/>
  <c r="I24" i="142"/>
  <c r="N10" i="142"/>
  <c r="J18" i="141" s="1"/>
  <c r="P10" i="142"/>
  <c r="L29" i="142"/>
  <c r="L30" i="142" s="1"/>
  <c r="N3" i="141" s="1"/>
  <c r="M9" i="142"/>
  <c r="P25" i="142"/>
  <c r="N25" i="142"/>
  <c r="N16" i="142"/>
  <c r="P16" i="142"/>
  <c r="H9" i="142"/>
  <c r="I9" i="142" s="1"/>
  <c r="J9" i="142"/>
  <c r="H28" i="142"/>
  <c r="I28" i="142" s="1"/>
  <c r="J28" i="142"/>
  <c r="N24" i="142"/>
  <c r="AH36" i="141" s="1"/>
  <c r="J26" i="142"/>
  <c r="I26" i="142"/>
  <c r="H26" i="142"/>
  <c r="P22" i="142"/>
  <c r="N22" i="142"/>
  <c r="V36" i="141" s="1"/>
  <c r="P17" i="142"/>
  <c r="N17" i="142"/>
  <c r="I22" i="142"/>
  <c r="H22" i="142"/>
  <c r="J22" i="142"/>
  <c r="N23" i="142"/>
  <c r="AB36" i="141" s="1"/>
  <c r="J10" i="142"/>
  <c r="H10" i="142"/>
  <c r="I10" i="142" s="1"/>
  <c r="J14" i="142"/>
  <c r="H14" i="142"/>
  <c r="I14" i="142" s="1"/>
  <c r="P14" i="142"/>
  <c r="O14" i="142"/>
  <c r="AJ18" i="141" s="1"/>
  <c r="N14" i="142"/>
  <c r="AH18" i="141" s="1"/>
  <c r="H17" i="142"/>
  <c r="I17" i="142" s="1"/>
  <c r="J17" i="142"/>
  <c r="N27" i="142"/>
  <c r="AZ36" i="141" s="1"/>
  <c r="P27" i="142"/>
  <c r="J18" i="142"/>
  <c r="H18" i="142"/>
  <c r="I18" i="142" s="1"/>
  <c r="M16" i="140"/>
  <c r="P16" i="140" s="1"/>
  <c r="AV19" i="139"/>
  <c r="M11" i="140"/>
  <c r="R19" i="139"/>
  <c r="P4" i="139" s="1"/>
  <c r="M27" i="140"/>
  <c r="BB37" i="139"/>
  <c r="M15" i="140"/>
  <c r="AP19" i="139"/>
  <c r="M22" i="140"/>
  <c r="N22" i="140" s="1"/>
  <c r="V36" i="139" s="1"/>
  <c r="X37" i="139"/>
  <c r="M28" i="140"/>
  <c r="N28" i="140" s="1"/>
  <c r="BH37" i="139"/>
  <c r="M25" i="140"/>
  <c r="N25" i="140" s="1"/>
  <c r="AP37" i="139"/>
  <c r="M18" i="140"/>
  <c r="N18" i="140" s="1"/>
  <c r="BH19" i="139"/>
  <c r="M14" i="140"/>
  <c r="AJ19" i="139"/>
  <c r="M23" i="140"/>
  <c r="AD37" i="139"/>
  <c r="J17" i="140"/>
  <c r="M20" i="140"/>
  <c r="N20" i="140" s="1"/>
  <c r="L37" i="139"/>
  <c r="M24" i="140"/>
  <c r="N24" i="140" s="1"/>
  <c r="AJ37" i="139"/>
  <c r="M26" i="140"/>
  <c r="N26" i="140" s="1"/>
  <c r="AV37" i="139"/>
  <c r="M10" i="140"/>
  <c r="P10" i="140" s="1"/>
  <c r="L19" i="139"/>
  <c r="M12" i="140"/>
  <c r="N12" i="140" s="1"/>
  <c r="X19" i="139"/>
  <c r="M19" i="140"/>
  <c r="N19" i="140" s="1"/>
  <c r="F37" i="139"/>
  <c r="M17" i="140"/>
  <c r="BB19" i="139"/>
  <c r="J18" i="140"/>
  <c r="H18" i="140"/>
  <c r="I18" i="140" s="1"/>
  <c r="P18" i="140"/>
  <c r="J20" i="140"/>
  <c r="H20" i="140"/>
  <c r="I20" i="140" s="1"/>
  <c r="P26" i="140"/>
  <c r="I12" i="140"/>
  <c r="J12" i="140"/>
  <c r="H12" i="140"/>
  <c r="P23" i="140"/>
  <c r="N23" i="140"/>
  <c r="J26" i="140"/>
  <c r="H26" i="140"/>
  <c r="I26" i="140" s="1"/>
  <c r="J16" i="140"/>
  <c r="I16" i="140"/>
  <c r="H16" i="140"/>
  <c r="P12" i="140"/>
  <c r="J24" i="140"/>
  <c r="H24" i="140"/>
  <c r="I24" i="140" s="1"/>
  <c r="J21" i="140"/>
  <c r="H21" i="140"/>
  <c r="I21" i="140" s="1"/>
  <c r="N16" i="140"/>
  <c r="P20" i="140"/>
  <c r="J13" i="140"/>
  <c r="H13" i="140"/>
  <c r="I13" i="140" s="1"/>
  <c r="O11" i="140"/>
  <c r="R18" i="139" s="1"/>
  <c r="N11" i="140"/>
  <c r="P18" i="139" s="1"/>
  <c r="P11" i="140"/>
  <c r="N27" i="140"/>
  <c r="P27" i="140"/>
  <c r="H19" i="140"/>
  <c r="J19" i="140"/>
  <c r="I19" i="140"/>
  <c r="H25" i="140"/>
  <c r="I25" i="140" s="1"/>
  <c r="J25" i="140"/>
  <c r="J10" i="140"/>
  <c r="H10" i="140"/>
  <c r="I10" i="140" s="1"/>
  <c r="P28" i="140"/>
  <c r="H11" i="140"/>
  <c r="I11" i="140" s="1"/>
  <c r="J11" i="140"/>
  <c r="H27" i="140"/>
  <c r="I27" i="140" s="1"/>
  <c r="J27" i="140"/>
  <c r="L29" i="140"/>
  <c r="L30" i="140" s="1"/>
  <c r="N3" i="139" s="1"/>
  <c r="M9" i="140"/>
  <c r="J15" i="140"/>
  <c r="H15" i="140"/>
  <c r="I15" i="140" s="1"/>
  <c r="P14" i="140"/>
  <c r="N14" i="140"/>
  <c r="H28" i="140"/>
  <c r="I28" i="140" s="1"/>
  <c r="J28" i="140"/>
  <c r="P25" i="140"/>
  <c r="J23" i="140"/>
  <c r="H23" i="140"/>
  <c r="I23" i="140" s="1"/>
  <c r="H9" i="140"/>
  <c r="I9" i="140" s="1"/>
  <c r="J9" i="140"/>
  <c r="P15" i="140"/>
  <c r="N15" i="140"/>
  <c r="O24" i="138"/>
  <c r="AJ36" i="137" s="1"/>
  <c r="M18" i="138"/>
  <c r="BH19" i="137"/>
  <c r="M28" i="138"/>
  <c r="N28" i="138" s="1"/>
  <c r="BH37" i="137"/>
  <c r="M23" i="138"/>
  <c r="N23" i="138" s="1"/>
  <c r="AD37" i="137"/>
  <c r="M26" i="138"/>
  <c r="N26" i="138" s="1"/>
  <c r="AV37" i="137"/>
  <c r="O13" i="138"/>
  <c r="AD18" i="137" s="1"/>
  <c r="AB18" i="137"/>
  <c r="M12" i="138"/>
  <c r="P12" i="138" s="1"/>
  <c r="X19" i="137"/>
  <c r="P4" i="137"/>
  <c r="O16" i="138"/>
  <c r="AV18" i="137" s="1"/>
  <c r="M27" i="138"/>
  <c r="P27" i="138" s="1"/>
  <c r="BB37" i="137"/>
  <c r="M22" i="138"/>
  <c r="X37" i="137"/>
  <c r="M10" i="138"/>
  <c r="L19" i="137"/>
  <c r="M25" i="138"/>
  <c r="P25" i="138" s="1"/>
  <c r="AP37" i="137"/>
  <c r="M14" i="138"/>
  <c r="N14" i="138" s="1"/>
  <c r="AJ19" i="137"/>
  <c r="M20" i="138"/>
  <c r="L37" i="137"/>
  <c r="M17" i="138"/>
  <c r="N17" i="138" s="1"/>
  <c r="BB19" i="137"/>
  <c r="M15" i="138"/>
  <c r="N15" i="138" s="1"/>
  <c r="AP19" i="137"/>
  <c r="M19" i="138"/>
  <c r="N19" i="138" s="1"/>
  <c r="F37" i="137"/>
  <c r="M11" i="138"/>
  <c r="R19" i="137"/>
  <c r="O5" i="137" s="1"/>
  <c r="P5" i="137" s="1"/>
  <c r="N5" i="137" s="1"/>
  <c r="P17" i="138"/>
  <c r="J15" i="138"/>
  <c r="H15" i="138"/>
  <c r="I15" i="138" s="1"/>
  <c r="P14" i="138"/>
  <c r="P20" i="138"/>
  <c r="N20" i="138"/>
  <c r="L29" i="138"/>
  <c r="L30" i="138" s="1"/>
  <c r="N3" i="137" s="1"/>
  <c r="M9" i="138"/>
  <c r="P15" i="138"/>
  <c r="H14" i="138"/>
  <c r="I14" i="138" s="1"/>
  <c r="J14" i="138"/>
  <c r="J22" i="138"/>
  <c r="H22" i="138"/>
  <c r="I22" i="138" s="1"/>
  <c r="N11" i="138"/>
  <c r="P11" i="138"/>
  <c r="J18" i="138"/>
  <c r="H18" i="138"/>
  <c r="I18" i="138" s="1"/>
  <c r="H20" i="138"/>
  <c r="I20" i="138" s="1"/>
  <c r="J20" i="138"/>
  <c r="H19" i="138"/>
  <c r="I19" i="138" s="1"/>
  <c r="J19" i="138"/>
  <c r="J11" i="138"/>
  <c r="H11" i="138"/>
  <c r="I11" i="138" s="1"/>
  <c r="J26" i="138"/>
  <c r="H26" i="138"/>
  <c r="I26" i="138" s="1"/>
  <c r="P18" i="138"/>
  <c r="N18" i="138"/>
  <c r="P23" i="138"/>
  <c r="J13" i="138"/>
  <c r="I13" i="138"/>
  <c r="H13" i="138"/>
  <c r="H28" i="138"/>
  <c r="I28" i="138" s="1"/>
  <c r="J28" i="138"/>
  <c r="J23" i="138"/>
  <c r="H23" i="138"/>
  <c r="I23" i="138" s="1"/>
  <c r="J10" i="138"/>
  <c r="H10" i="138"/>
  <c r="I10" i="138" s="1"/>
  <c r="H12" i="138"/>
  <c r="I12" i="138" s="1"/>
  <c r="J12" i="138"/>
  <c r="H27" i="138"/>
  <c r="I27" i="138" s="1"/>
  <c r="J27" i="138"/>
  <c r="J21" i="138"/>
  <c r="H21" i="138"/>
  <c r="I21" i="138" s="1"/>
  <c r="P22" i="138"/>
  <c r="O22" i="138"/>
  <c r="X36" i="137" s="1"/>
  <c r="N22" i="138"/>
  <c r="V36" i="137" s="1"/>
  <c r="N10" i="138"/>
  <c r="J18" i="137" s="1"/>
  <c r="P10" i="138"/>
  <c r="O10" i="138"/>
  <c r="L18" i="137" s="1"/>
  <c r="M20" i="136"/>
  <c r="L37" i="135"/>
  <c r="M10" i="136"/>
  <c r="L19" i="135"/>
  <c r="O5" i="135" s="1"/>
  <c r="P5" i="135" s="1"/>
  <c r="N5" i="135" s="1"/>
  <c r="M12" i="136"/>
  <c r="X19" i="135"/>
  <c r="M16" i="136"/>
  <c r="AV19" i="135"/>
  <c r="M15" i="136"/>
  <c r="P15" i="136" s="1"/>
  <c r="AP19" i="135"/>
  <c r="M18" i="136"/>
  <c r="BH19" i="135"/>
  <c r="M26" i="136"/>
  <c r="AV37" i="135"/>
  <c r="M17" i="136"/>
  <c r="BB19" i="135"/>
  <c r="M19" i="136"/>
  <c r="N19" i="136" s="1"/>
  <c r="F37" i="135"/>
  <c r="M22" i="136"/>
  <c r="X37" i="135"/>
  <c r="M27" i="136"/>
  <c r="BB37" i="135"/>
  <c r="M14" i="136"/>
  <c r="P14" i="136" s="1"/>
  <c r="AJ19" i="135"/>
  <c r="O4" i="135" s="1"/>
  <c r="N4" i="135" s="1"/>
  <c r="P4" i="135"/>
  <c r="M24" i="136"/>
  <c r="AJ37" i="135"/>
  <c r="M28" i="136"/>
  <c r="BH37" i="135"/>
  <c r="O13" i="136"/>
  <c r="AD18" i="135" s="1"/>
  <c r="AB18" i="135"/>
  <c r="O21" i="136"/>
  <c r="R36" i="135" s="1"/>
  <c r="P36" i="135"/>
  <c r="M11" i="136"/>
  <c r="R19" i="135"/>
  <c r="M23" i="136"/>
  <c r="AD37" i="135"/>
  <c r="M25" i="136"/>
  <c r="AP37" i="135"/>
  <c r="J22" i="136"/>
  <c r="H22" i="136"/>
  <c r="I22" i="136" s="1"/>
  <c r="N27" i="136"/>
  <c r="P27" i="136"/>
  <c r="N24" i="136"/>
  <c r="P24" i="136"/>
  <c r="J11" i="136"/>
  <c r="H11" i="136"/>
  <c r="I11" i="136" s="1"/>
  <c r="J27" i="136"/>
  <c r="H27" i="136"/>
  <c r="I27" i="136" s="1"/>
  <c r="J14" i="136"/>
  <c r="H14" i="136"/>
  <c r="I14" i="136"/>
  <c r="J24" i="136"/>
  <c r="H24" i="136"/>
  <c r="I24" i="136" s="1"/>
  <c r="H25" i="136"/>
  <c r="I25" i="136" s="1"/>
  <c r="J25" i="136"/>
  <c r="L29" i="136"/>
  <c r="L30" i="136" s="1"/>
  <c r="N3" i="135" s="1"/>
  <c r="M9" i="136"/>
  <c r="J23" i="136"/>
  <c r="H23" i="136"/>
  <c r="I23" i="136" s="1"/>
  <c r="P25" i="136"/>
  <c r="N25" i="136"/>
  <c r="N23" i="136"/>
  <c r="P23" i="136"/>
  <c r="J21" i="136"/>
  <c r="H21" i="136"/>
  <c r="I21" i="136" s="1"/>
  <c r="P12" i="136"/>
  <c r="N12" i="136"/>
  <c r="P20" i="136"/>
  <c r="N20" i="136"/>
  <c r="J26" i="136"/>
  <c r="H26" i="136"/>
  <c r="I26" i="136" s="1"/>
  <c r="J10" i="136"/>
  <c r="H10" i="136"/>
  <c r="I10" i="136" s="1"/>
  <c r="J13" i="136"/>
  <c r="H13" i="136"/>
  <c r="I13" i="136" s="1"/>
  <c r="H12" i="136"/>
  <c r="I12" i="136" s="1"/>
  <c r="J12" i="136"/>
  <c r="P28" i="136"/>
  <c r="N28" i="136"/>
  <c r="H20" i="136"/>
  <c r="I20" i="136" s="1"/>
  <c r="J20" i="136"/>
  <c r="P26" i="136"/>
  <c r="N26" i="136"/>
  <c r="P10" i="136"/>
  <c r="N10" i="136"/>
  <c r="N11" i="136"/>
  <c r="P11" i="136"/>
  <c r="P17" i="136"/>
  <c r="N17" i="136"/>
  <c r="AZ18" i="135" s="1"/>
  <c r="I28" i="136"/>
  <c r="H28" i="136"/>
  <c r="J28" i="136"/>
  <c r="H16" i="136"/>
  <c r="I16" i="136" s="1"/>
  <c r="J16" i="136"/>
  <c r="J15" i="136"/>
  <c r="H15" i="136"/>
  <c r="I15" i="136" s="1"/>
  <c r="J18" i="136"/>
  <c r="H18" i="136"/>
  <c r="I18" i="136" s="1"/>
  <c r="H9" i="136"/>
  <c r="I9" i="136"/>
  <c r="J9" i="136"/>
  <c r="H17" i="136"/>
  <c r="I17" i="136"/>
  <c r="J17" i="136"/>
  <c r="J19" i="136"/>
  <c r="I19" i="136"/>
  <c r="H19" i="136"/>
  <c r="P22" i="136"/>
  <c r="N22" i="136"/>
  <c r="N16" i="136"/>
  <c r="P16" i="136"/>
  <c r="P18" i="136"/>
  <c r="N18" i="136"/>
  <c r="O13" i="132"/>
  <c r="AD18" i="133" s="1"/>
  <c r="AB18" i="133"/>
  <c r="M21" i="132"/>
  <c r="R37" i="133"/>
  <c r="M28" i="132"/>
  <c r="N28" i="132" s="1"/>
  <c r="BH37" i="133"/>
  <c r="M22" i="132"/>
  <c r="X37" i="133"/>
  <c r="M12" i="132"/>
  <c r="X19" i="133"/>
  <c r="M25" i="132"/>
  <c r="AP37" i="133"/>
  <c r="M20" i="132"/>
  <c r="P20" i="132" s="1"/>
  <c r="L37" i="133"/>
  <c r="M14" i="132"/>
  <c r="N14" i="132" s="1"/>
  <c r="AJ19" i="133"/>
  <c r="M24" i="132"/>
  <c r="P24" i="132" s="1"/>
  <c r="AJ37" i="133"/>
  <c r="M15" i="132"/>
  <c r="P15" i="132" s="1"/>
  <c r="AP19" i="133"/>
  <c r="M23" i="132"/>
  <c r="P23" i="132" s="1"/>
  <c r="AD37" i="133"/>
  <c r="M17" i="132"/>
  <c r="P17" i="132" s="1"/>
  <c r="BB19" i="133"/>
  <c r="M26" i="132"/>
  <c r="N26" i="132" s="1"/>
  <c r="AV37" i="133"/>
  <c r="M18" i="132"/>
  <c r="O18" i="132" s="1"/>
  <c r="BH18" i="133" s="1"/>
  <c r="BH19" i="133"/>
  <c r="M11" i="132"/>
  <c r="N11" i="132" s="1"/>
  <c r="R19" i="133"/>
  <c r="O5" i="133" s="1"/>
  <c r="P5" i="133" s="1"/>
  <c r="M10" i="132"/>
  <c r="P10" i="132" s="1"/>
  <c r="L19" i="133"/>
  <c r="M27" i="132"/>
  <c r="N27" i="132" s="1"/>
  <c r="BB37" i="133"/>
  <c r="M19" i="132"/>
  <c r="F37" i="133"/>
  <c r="M16" i="132"/>
  <c r="AV19" i="133"/>
  <c r="J16" i="132"/>
  <c r="H16" i="132"/>
  <c r="I16" i="132" s="1"/>
  <c r="P28" i="132"/>
  <c r="P22" i="132"/>
  <c r="O22" i="132"/>
  <c r="X36" i="133" s="1"/>
  <c r="N22" i="132"/>
  <c r="V36" i="133" s="1"/>
  <c r="H9" i="132"/>
  <c r="I9" i="132"/>
  <c r="J9" i="132"/>
  <c r="J12" i="132"/>
  <c r="H12" i="132"/>
  <c r="I12" i="132" s="1"/>
  <c r="J15" i="132"/>
  <c r="H15" i="132"/>
  <c r="I15" i="132" s="1"/>
  <c r="H28" i="132"/>
  <c r="I28" i="132" s="1"/>
  <c r="J28" i="132"/>
  <c r="P14" i="132"/>
  <c r="J24" i="132"/>
  <c r="H24" i="132"/>
  <c r="I24" i="132" s="1"/>
  <c r="H20" i="132"/>
  <c r="I20" i="132" s="1"/>
  <c r="J20" i="132"/>
  <c r="P12" i="132"/>
  <c r="N12" i="132"/>
  <c r="J23" i="132"/>
  <c r="H23" i="132"/>
  <c r="I23" i="132" s="1"/>
  <c r="P25" i="132"/>
  <c r="N25" i="132"/>
  <c r="N10" i="132"/>
  <c r="J18" i="133" s="1"/>
  <c r="N17" i="132"/>
  <c r="P26" i="132"/>
  <c r="N18" i="132"/>
  <c r="BF18" i="133" s="1"/>
  <c r="P18" i="132"/>
  <c r="H25" i="132"/>
  <c r="I25" i="132" s="1"/>
  <c r="J25" i="132"/>
  <c r="J13" i="132"/>
  <c r="H13" i="132"/>
  <c r="I13" i="132" s="1"/>
  <c r="N24" i="132"/>
  <c r="AH36" i="133" s="1"/>
  <c r="J26" i="132"/>
  <c r="H26" i="132"/>
  <c r="I26" i="132" s="1"/>
  <c r="H17" i="132"/>
  <c r="I17" i="132" s="1"/>
  <c r="J17" i="132"/>
  <c r="P27" i="132"/>
  <c r="O19" i="132"/>
  <c r="F36" i="133" s="1"/>
  <c r="P19" i="132"/>
  <c r="N19" i="132"/>
  <c r="D36" i="133" s="1"/>
  <c r="P11" i="132"/>
  <c r="N21" i="132"/>
  <c r="P21" i="132"/>
  <c r="L29" i="132"/>
  <c r="L30" i="132" s="1"/>
  <c r="N3" i="133" s="1"/>
  <c r="M9" i="132"/>
  <c r="J10" i="132"/>
  <c r="H10" i="132"/>
  <c r="I10" i="132" s="1"/>
  <c r="J18" i="132"/>
  <c r="H18" i="132"/>
  <c r="I18" i="132" s="1"/>
  <c r="N16" i="132"/>
  <c r="P16" i="132"/>
  <c r="J27" i="132"/>
  <c r="H27" i="132"/>
  <c r="I27" i="132" s="1"/>
  <c r="J19" i="132"/>
  <c r="H19" i="132"/>
  <c r="I19" i="132" s="1"/>
  <c r="J11" i="132"/>
  <c r="H11" i="132"/>
  <c r="I11" i="132" s="1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O19" i="190" l="1"/>
  <c r="F36" i="189" s="1"/>
  <c r="V36" i="189"/>
  <c r="O22" i="190"/>
  <c r="X36" i="189" s="1"/>
  <c r="N16" i="190"/>
  <c r="P5" i="189"/>
  <c r="N5" i="189" s="1"/>
  <c r="O15" i="190"/>
  <c r="AP18" i="189" s="1"/>
  <c r="AN18" i="189"/>
  <c r="O28" i="190"/>
  <c r="BH36" i="189" s="1"/>
  <c r="BF36" i="189"/>
  <c r="P19" i="190"/>
  <c r="P27" i="190"/>
  <c r="N25" i="190"/>
  <c r="AN36" i="189" s="1"/>
  <c r="N19" i="190"/>
  <c r="D36" i="189" s="1"/>
  <c r="N27" i="190"/>
  <c r="AZ36" i="189" s="1"/>
  <c r="O11" i="190"/>
  <c r="R18" i="189" s="1"/>
  <c r="P18" i="189"/>
  <c r="O12" i="190"/>
  <c r="X18" i="189" s="1"/>
  <c r="V18" i="189"/>
  <c r="O23" i="190"/>
  <c r="AD36" i="189" s="1"/>
  <c r="AB36" i="189"/>
  <c r="O24" i="190"/>
  <c r="AJ36" i="189" s="1"/>
  <c r="AH36" i="189"/>
  <c r="O18" i="190"/>
  <c r="BH18" i="189" s="1"/>
  <c r="BF18" i="189"/>
  <c r="O26" i="190"/>
  <c r="AV36" i="189" s="1"/>
  <c r="AT36" i="189"/>
  <c r="O17" i="190"/>
  <c r="BB18" i="189" s="1"/>
  <c r="AZ18" i="189"/>
  <c r="O10" i="190"/>
  <c r="L18" i="189" s="1"/>
  <c r="P9" i="190"/>
  <c r="N9" i="190"/>
  <c r="P9" i="188"/>
  <c r="N9" i="188"/>
  <c r="O9" i="188" s="1"/>
  <c r="O12" i="186"/>
  <c r="X18" i="185" s="1"/>
  <c r="V18" i="185"/>
  <c r="O27" i="186"/>
  <c r="BB36" i="185" s="1"/>
  <c r="AZ36" i="185"/>
  <c r="O11" i="186"/>
  <c r="R18" i="185" s="1"/>
  <c r="P18" i="185"/>
  <c r="O14" i="186"/>
  <c r="AJ18" i="185" s="1"/>
  <c r="AH18" i="185"/>
  <c r="O24" i="186"/>
  <c r="AJ36" i="185" s="1"/>
  <c r="AH36" i="185"/>
  <c r="O17" i="186"/>
  <c r="BB18" i="185" s="1"/>
  <c r="AZ18" i="185"/>
  <c r="O23" i="186"/>
  <c r="AD36" i="185" s="1"/>
  <c r="AB36" i="185"/>
  <c r="P27" i="186"/>
  <c r="P4" i="185"/>
  <c r="N5" i="185" s="1"/>
  <c r="O16" i="186"/>
  <c r="AV18" i="185" s="1"/>
  <c r="AT18" i="185"/>
  <c r="O25" i="186"/>
  <c r="AP36" i="185" s="1"/>
  <c r="AN36" i="185"/>
  <c r="O19" i="186"/>
  <c r="F36" i="185" s="1"/>
  <c r="O28" i="186"/>
  <c r="BH36" i="185" s="1"/>
  <c r="O15" i="186"/>
  <c r="AP18" i="185" s="1"/>
  <c r="O10" i="186"/>
  <c r="L18" i="185" s="1"/>
  <c r="J18" i="185"/>
  <c r="O4" i="185"/>
  <c r="N4" i="185" s="1"/>
  <c r="P9" i="186"/>
  <c r="N9" i="186"/>
  <c r="P9" i="184"/>
  <c r="N9" i="184"/>
  <c r="O9" i="184" s="1"/>
  <c r="O11" i="182"/>
  <c r="R18" i="181" s="1"/>
  <c r="O22" i="182"/>
  <c r="X36" i="181" s="1"/>
  <c r="V36" i="181"/>
  <c r="O28" i="182"/>
  <c r="BH36" i="181" s="1"/>
  <c r="BF36" i="181"/>
  <c r="O18" i="182"/>
  <c r="BH18" i="181" s="1"/>
  <c r="O10" i="182"/>
  <c r="L18" i="181" s="1"/>
  <c r="P11" i="182"/>
  <c r="O23" i="182"/>
  <c r="AD36" i="181" s="1"/>
  <c r="P4" i="181"/>
  <c r="N5" i="181" s="1"/>
  <c r="P18" i="182"/>
  <c r="N25" i="182"/>
  <c r="AN36" i="181" s="1"/>
  <c r="P10" i="182"/>
  <c r="N11" i="182"/>
  <c r="P18" i="181" s="1"/>
  <c r="O25" i="182"/>
  <c r="AP36" i="181" s="1"/>
  <c r="O15" i="182"/>
  <c r="AP18" i="181" s="1"/>
  <c r="AN18" i="181"/>
  <c r="O17" i="182"/>
  <c r="BB18" i="181" s="1"/>
  <c r="AZ18" i="181"/>
  <c r="O26" i="182"/>
  <c r="AV36" i="181" s="1"/>
  <c r="AT36" i="181"/>
  <c r="O4" i="181"/>
  <c r="N4" i="181" s="1"/>
  <c r="O20" i="182"/>
  <c r="L36" i="181" s="1"/>
  <c r="J36" i="181"/>
  <c r="O19" i="182"/>
  <c r="F36" i="181" s="1"/>
  <c r="D36" i="181"/>
  <c r="O27" i="182"/>
  <c r="BB36" i="181" s="1"/>
  <c r="P9" i="182"/>
  <c r="N9" i="182"/>
  <c r="P5" i="179"/>
  <c r="N5" i="179" s="1"/>
  <c r="O26" i="180"/>
  <c r="AV36" i="179" s="1"/>
  <c r="AT36" i="179"/>
  <c r="AN18" i="179"/>
  <c r="O15" i="180"/>
  <c r="AP18" i="179" s="1"/>
  <c r="O10" i="180"/>
  <c r="L18" i="179" s="1"/>
  <c r="J18" i="179"/>
  <c r="O18" i="180"/>
  <c r="BH18" i="179" s="1"/>
  <c r="BF18" i="179"/>
  <c r="O23" i="180"/>
  <c r="AD36" i="179" s="1"/>
  <c r="AB36" i="179"/>
  <c r="O4" i="179"/>
  <c r="N4" i="179" s="1"/>
  <c r="P27" i="180"/>
  <c r="O20" i="180"/>
  <c r="L36" i="179" s="1"/>
  <c r="O22" i="180"/>
  <c r="X36" i="179" s="1"/>
  <c r="P9" i="180"/>
  <c r="N9" i="180"/>
  <c r="P9" i="178"/>
  <c r="N9" i="178"/>
  <c r="O9" i="178" s="1"/>
  <c r="P5" i="175"/>
  <c r="N5" i="175"/>
  <c r="AH36" i="175"/>
  <c r="O24" i="176"/>
  <c r="AJ36" i="175" s="1"/>
  <c r="O15" i="176"/>
  <c r="AP18" i="175" s="1"/>
  <c r="AN18" i="175"/>
  <c r="AB36" i="175"/>
  <c r="O23" i="176"/>
  <c r="AD36" i="175" s="1"/>
  <c r="O27" i="176"/>
  <c r="BB36" i="175" s="1"/>
  <c r="AZ36" i="175"/>
  <c r="O17" i="176"/>
  <c r="BB18" i="175" s="1"/>
  <c r="O11" i="176"/>
  <c r="R18" i="175" s="1"/>
  <c r="P18" i="175"/>
  <c r="O19" i="176"/>
  <c r="F36" i="175" s="1"/>
  <c r="P24" i="176"/>
  <c r="P27" i="176"/>
  <c r="N17" i="176"/>
  <c r="AZ18" i="175" s="1"/>
  <c r="O25" i="176"/>
  <c r="AP36" i="175" s="1"/>
  <c r="AN36" i="175"/>
  <c r="P4" i="175"/>
  <c r="O4" i="175"/>
  <c r="N4" i="175" s="1"/>
  <c r="O16" i="176"/>
  <c r="AV18" i="175" s="1"/>
  <c r="AT18" i="175"/>
  <c r="O20" i="176"/>
  <c r="L36" i="175" s="1"/>
  <c r="J36" i="175"/>
  <c r="O13" i="176"/>
  <c r="AD18" i="175" s="1"/>
  <c r="AB18" i="175"/>
  <c r="O28" i="176"/>
  <c r="BH36" i="175" s="1"/>
  <c r="BF36" i="175"/>
  <c r="O22" i="176"/>
  <c r="X36" i="175" s="1"/>
  <c r="V36" i="175"/>
  <c r="P9" i="176"/>
  <c r="N9" i="176"/>
  <c r="P9" i="174"/>
  <c r="N9" i="174"/>
  <c r="O9" i="174" s="1"/>
  <c r="V36" i="171"/>
  <c r="O22" i="172"/>
  <c r="X36" i="171" s="1"/>
  <c r="AH36" i="171"/>
  <c r="O24" i="172"/>
  <c r="AJ36" i="171" s="1"/>
  <c r="O12" i="172"/>
  <c r="X18" i="171" s="1"/>
  <c r="O27" i="172"/>
  <c r="BB36" i="171" s="1"/>
  <c r="AZ36" i="171"/>
  <c r="O13" i="172"/>
  <c r="AD18" i="171" s="1"/>
  <c r="AB18" i="171"/>
  <c r="O18" i="172"/>
  <c r="BH18" i="171" s="1"/>
  <c r="O28" i="172"/>
  <c r="BH36" i="171" s="1"/>
  <c r="N10" i="172"/>
  <c r="P4" i="171"/>
  <c r="N5" i="171" s="1"/>
  <c r="O19" i="172"/>
  <c r="F36" i="171" s="1"/>
  <c r="D36" i="171"/>
  <c r="N21" i="172"/>
  <c r="N25" i="172"/>
  <c r="AN36" i="171" s="1"/>
  <c r="N12" i="172"/>
  <c r="V18" i="171" s="1"/>
  <c r="O23" i="172"/>
  <c r="AD36" i="171" s="1"/>
  <c r="AB36" i="171"/>
  <c r="O16" i="172"/>
  <c r="AV18" i="171" s="1"/>
  <c r="O11" i="172"/>
  <c r="R18" i="171" s="1"/>
  <c r="P18" i="171"/>
  <c r="O20" i="172"/>
  <c r="L36" i="171" s="1"/>
  <c r="O15" i="172"/>
  <c r="AP18" i="171" s="1"/>
  <c r="AN18" i="171"/>
  <c r="O14" i="172"/>
  <c r="AJ18" i="171" s="1"/>
  <c r="P9" i="172"/>
  <c r="N9" i="172"/>
  <c r="P9" i="170"/>
  <c r="N9" i="170"/>
  <c r="O9" i="170" s="1"/>
  <c r="AZ36" i="167"/>
  <c r="O27" i="168"/>
  <c r="BB36" i="167" s="1"/>
  <c r="O11" i="168"/>
  <c r="R18" i="167" s="1"/>
  <c r="P18" i="167"/>
  <c r="O18" i="168"/>
  <c r="BH18" i="167" s="1"/>
  <c r="BF18" i="167"/>
  <c r="O19" i="168"/>
  <c r="F36" i="167" s="1"/>
  <c r="D36" i="167"/>
  <c r="O10" i="168"/>
  <c r="L18" i="167" s="1"/>
  <c r="J18" i="167"/>
  <c r="P19" i="168"/>
  <c r="O4" i="167"/>
  <c r="N4" i="167" s="1"/>
  <c r="P4" i="167"/>
  <c r="O23" i="168"/>
  <c r="AD36" i="167" s="1"/>
  <c r="N20" i="168"/>
  <c r="O26" i="168"/>
  <c r="AV36" i="167" s="1"/>
  <c r="P23" i="168"/>
  <c r="P27" i="168"/>
  <c r="O16" i="168"/>
  <c r="AV18" i="167" s="1"/>
  <c r="N28" i="168"/>
  <c r="BF36" i="167" s="1"/>
  <c r="O28" i="168"/>
  <c r="BH36" i="167" s="1"/>
  <c r="O12" i="168"/>
  <c r="X18" i="167" s="1"/>
  <c r="V18" i="167"/>
  <c r="O22" i="168"/>
  <c r="X36" i="167" s="1"/>
  <c r="V36" i="167"/>
  <c r="O25" i="168"/>
  <c r="AP36" i="167" s="1"/>
  <c r="O5" i="167"/>
  <c r="P9" i="168"/>
  <c r="N9" i="168"/>
  <c r="P9" i="166"/>
  <c r="N9" i="166"/>
  <c r="O9" i="166" s="1"/>
  <c r="O14" i="164"/>
  <c r="AJ18" i="163" s="1"/>
  <c r="AH18" i="163"/>
  <c r="O22" i="164"/>
  <c r="X36" i="163" s="1"/>
  <c r="O16" i="164"/>
  <c r="AV18" i="163" s="1"/>
  <c r="AT18" i="163"/>
  <c r="O18" i="164"/>
  <c r="BH18" i="163" s="1"/>
  <c r="BF18" i="163"/>
  <c r="P18" i="164"/>
  <c r="P14" i="164"/>
  <c r="P20" i="164"/>
  <c r="N19" i="164"/>
  <c r="O28" i="164"/>
  <c r="BH36" i="163" s="1"/>
  <c r="BF36" i="163"/>
  <c r="O23" i="164"/>
  <c r="AD36" i="163" s="1"/>
  <c r="AB36" i="163"/>
  <c r="O5" i="163"/>
  <c r="P5" i="163" s="1"/>
  <c r="N5" i="163" s="1"/>
  <c r="O11" i="164"/>
  <c r="R18" i="163" s="1"/>
  <c r="P18" i="163"/>
  <c r="O10" i="164"/>
  <c r="L18" i="163" s="1"/>
  <c r="J18" i="163"/>
  <c r="O24" i="164"/>
  <c r="AJ36" i="163" s="1"/>
  <c r="AH36" i="163"/>
  <c r="N22" i="164"/>
  <c r="V36" i="163" s="1"/>
  <c r="O17" i="164"/>
  <c r="BB18" i="163" s="1"/>
  <c r="AZ18" i="163"/>
  <c r="P26" i="164"/>
  <c r="O25" i="164"/>
  <c r="AP36" i="163" s="1"/>
  <c r="AN36" i="163"/>
  <c r="O27" i="164"/>
  <c r="BB36" i="163" s="1"/>
  <c r="O12" i="164"/>
  <c r="X18" i="163" s="1"/>
  <c r="V18" i="163"/>
  <c r="O15" i="164"/>
  <c r="AP18" i="163" s="1"/>
  <c r="P9" i="164"/>
  <c r="N9" i="164"/>
  <c r="P9" i="162"/>
  <c r="N9" i="162"/>
  <c r="O9" i="162" s="1"/>
  <c r="N5" i="159"/>
  <c r="O11" i="160"/>
  <c r="R18" i="159" s="1"/>
  <c r="P18" i="159"/>
  <c r="O16" i="160"/>
  <c r="AV18" i="159" s="1"/>
  <c r="AT18" i="159"/>
  <c r="O17" i="160"/>
  <c r="BB18" i="159" s="1"/>
  <c r="O23" i="160"/>
  <c r="AD36" i="159" s="1"/>
  <c r="AB36" i="159"/>
  <c r="O22" i="160"/>
  <c r="X36" i="159" s="1"/>
  <c r="V36" i="159"/>
  <c r="N12" i="160"/>
  <c r="O15" i="160"/>
  <c r="AP18" i="159" s="1"/>
  <c r="O10" i="160"/>
  <c r="L18" i="159" s="1"/>
  <c r="O13" i="160"/>
  <c r="AD18" i="159" s="1"/>
  <c r="AB18" i="159"/>
  <c r="O14" i="160"/>
  <c r="AJ18" i="159" s="1"/>
  <c r="AH18" i="159"/>
  <c r="O24" i="160"/>
  <c r="AJ36" i="159" s="1"/>
  <c r="AH36" i="159"/>
  <c r="O25" i="160"/>
  <c r="AP36" i="159" s="1"/>
  <c r="AN36" i="159"/>
  <c r="O27" i="160"/>
  <c r="BB36" i="159" s="1"/>
  <c r="N17" i="160"/>
  <c r="AZ18" i="159" s="1"/>
  <c r="O26" i="160"/>
  <c r="AV36" i="159" s="1"/>
  <c r="P16" i="160"/>
  <c r="O20" i="160"/>
  <c r="L36" i="159" s="1"/>
  <c r="J36" i="159"/>
  <c r="O4" i="159"/>
  <c r="N4" i="159" s="1"/>
  <c r="O18" i="160"/>
  <c r="BH18" i="159" s="1"/>
  <c r="BF18" i="159"/>
  <c r="O28" i="160"/>
  <c r="BH36" i="159" s="1"/>
  <c r="BF36" i="159"/>
  <c r="P9" i="160"/>
  <c r="N9" i="160"/>
  <c r="P9" i="158"/>
  <c r="N9" i="158"/>
  <c r="O9" i="158" s="1"/>
  <c r="O17" i="156"/>
  <c r="BB18" i="155" s="1"/>
  <c r="O15" i="156"/>
  <c r="AP18" i="155" s="1"/>
  <c r="AN18" i="155"/>
  <c r="O26" i="156"/>
  <c r="AV36" i="155" s="1"/>
  <c r="AT36" i="155"/>
  <c r="O19" i="156"/>
  <c r="F36" i="155" s="1"/>
  <c r="D36" i="155"/>
  <c r="N17" i="156"/>
  <c r="AZ18" i="155" s="1"/>
  <c r="O11" i="156"/>
  <c r="R18" i="155" s="1"/>
  <c r="P18" i="155"/>
  <c r="O20" i="156"/>
  <c r="L36" i="155" s="1"/>
  <c r="P15" i="156"/>
  <c r="O5" i="155"/>
  <c r="P5" i="155" s="1"/>
  <c r="N5" i="155" s="1"/>
  <c r="O18" i="156"/>
  <c r="BH18" i="155" s="1"/>
  <c r="BF18" i="155"/>
  <c r="O24" i="156"/>
  <c r="AJ36" i="155" s="1"/>
  <c r="AH36" i="155"/>
  <c r="O4" i="155"/>
  <c r="N4" i="155" s="1"/>
  <c r="O14" i="156"/>
  <c r="AJ18" i="155" s="1"/>
  <c r="AH18" i="155"/>
  <c r="O28" i="156"/>
  <c r="BH36" i="155" s="1"/>
  <c r="BF36" i="155"/>
  <c r="O12" i="156"/>
  <c r="X18" i="155" s="1"/>
  <c r="V18" i="155"/>
  <c r="O22" i="156"/>
  <c r="X36" i="155" s="1"/>
  <c r="V36" i="155"/>
  <c r="O23" i="156"/>
  <c r="AD36" i="155" s="1"/>
  <c r="AB36" i="155"/>
  <c r="O27" i="156"/>
  <c r="BB36" i="155" s="1"/>
  <c r="AZ36" i="155"/>
  <c r="P9" i="156"/>
  <c r="N9" i="156"/>
  <c r="BF18" i="153"/>
  <c r="O18" i="154"/>
  <c r="BH18" i="153" s="1"/>
  <c r="N5" i="153"/>
  <c r="O25" i="154"/>
  <c r="AP36" i="153" s="1"/>
  <c r="AN36" i="153"/>
  <c r="O28" i="154"/>
  <c r="BH36" i="153" s="1"/>
  <c r="BF36" i="153"/>
  <c r="O17" i="154"/>
  <c r="BB18" i="153" s="1"/>
  <c r="P18" i="153"/>
  <c r="O11" i="154"/>
  <c r="R18" i="153" s="1"/>
  <c r="O27" i="154"/>
  <c r="BB36" i="153" s="1"/>
  <c r="AZ36" i="153"/>
  <c r="O16" i="154"/>
  <c r="AV18" i="153" s="1"/>
  <c r="AT18" i="153"/>
  <c r="P4" i="153"/>
  <c r="O4" i="153"/>
  <c r="N4" i="153" s="1"/>
  <c r="O23" i="154"/>
  <c r="AD36" i="153" s="1"/>
  <c r="O19" i="154"/>
  <c r="F36" i="153" s="1"/>
  <c r="D36" i="153"/>
  <c r="N17" i="154"/>
  <c r="AZ18" i="153" s="1"/>
  <c r="O24" i="154"/>
  <c r="AJ36" i="153" s="1"/>
  <c r="N10" i="154"/>
  <c r="P14" i="154"/>
  <c r="N14" i="154"/>
  <c r="N15" i="154"/>
  <c r="N26" i="154"/>
  <c r="O20" i="154"/>
  <c r="L36" i="153" s="1"/>
  <c r="J36" i="153"/>
  <c r="O12" i="154"/>
  <c r="X18" i="153" s="1"/>
  <c r="V18" i="153"/>
  <c r="P9" i="154"/>
  <c r="N9" i="154"/>
  <c r="D18" i="153" s="1"/>
  <c r="O23" i="152"/>
  <c r="AD36" i="151" s="1"/>
  <c r="AT18" i="151"/>
  <c r="O16" i="152"/>
  <c r="AV18" i="151" s="1"/>
  <c r="O27" i="152"/>
  <c r="BB36" i="151" s="1"/>
  <c r="AZ36" i="151"/>
  <c r="O12" i="152"/>
  <c r="X18" i="151" s="1"/>
  <c r="AH36" i="151"/>
  <c r="O24" i="152"/>
  <c r="AJ36" i="151" s="1"/>
  <c r="O14" i="152"/>
  <c r="AJ18" i="151" s="1"/>
  <c r="P16" i="152"/>
  <c r="N17" i="152"/>
  <c r="O4" i="151"/>
  <c r="N4" i="151" s="1"/>
  <c r="O26" i="152"/>
  <c r="AV36" i="151" s="1"/>
  <c r="N20" i="152"/>
  <c r="N23" i="152"/>
  <c r="AB36" i="151" s="1"/>
  <c r="N25" i="152"/>
  <c r="O19" i="152"/>
  <c r="F36" i="151" s="1"/>
  <c r="P24" i="152"/>
  <c r="O28" i="152"/>
  <c r="BH36" i="151" s="1"/>
  <c r="N15" i="152"/>
  <c r="AN18" i="151" s="1"/>
  <c r="O22" i="152"/>
  <c r="X36" i="151" s="1"/>
  <c r="V36" i="151"/>
  <c r="O11" i="152"/>
  <c r="R18" i="151" s="1"/>
  <c r="P18" i="151"/>
  <c r="O15" i="152"/>
  <c r="AP18" i="151" s="1"/>
  <c r="O18" i="152"/>
  <c r="BH18" i="151" s="1"/>
  <c r="BF18" i="151"/>
  <c r="N12" i="152"/>
  <c r="V18" i="151" s="1"/>
  <c r="P4" i="151"/>
  <c r="N5" i="151" s="1"/>
  <c r="P9" i="152"/>
  <c r="N9" i="152"/>
  <c r="N9" i="150"/>
  <c r="P9" i="150"/>
  <c r="D36" i="148"/>
  <c r="AH18" i="148"/>
  <c r="V18" i="148"/>
  <c r="N3" i="148"/>
  <c r="AZ36" i="148"/>
  <c r="AP18" i="148"/>
  <c r="AD18" i="148"/>
  <c r="R36" i="148"/>
  <c r="AN18" i="148"/>
  <c r="N22" i="147"/>
  <c r="P4" i="148"/>
  <c r="O5" i="148"/>
  <c r="O4" i="148"/>
  <c r="N4" i="148" s="1"/>
  <c r="P9" i="149"/>
  <c r="N9" i="149"/>
  <c r="O25" i="147"/>
  <c r="O10" i="147"/>
  <c r="O20" i="147"/>
  <c r="O17" i="147"/>
  <c r="O24" i="147"/>
  <c r="P25" i="147"/>
  <c r="O12" i="147"/>
  <c r="O22" i="147"/>
  <c r="P24" i="147"/>
  <c r="O27" i="147"/>
  <c r="O23" i="147"/>
  <c r="O26" i="147"/>
  <c r="O14" i="147"/>
  <c r="N20" i="147"/>
  <c r="O16" i="147"/>
  <c r="O18" i="147"/>
  <c r="O28" i="147"/>
  <c r="O19" i="147"/>
  <c r="O4" i="146"/>
  <c r="N4" i="146" s="1"/>
  <c r="P5" i="146"/>
  <c r="N5" i="146" s="1"/>
  <c r="O11" i="147"/>
  <c r="AT18" i="145"/>
  <c r="O16" i="144"/>
  <c r="P27" i="144"/>
  <c r="P16" i="144"/>
  <c r="R36" i="145"/>
  <c r="V36" i="145"/>
  <c r="N3" i="145"/>
  <c r="N15" i="144"/>
  <c r="AN18" i="145" s="1"/>
  <c r="P5" i="143"/>
  <c r="N5" i="143" s="1"/>
  <c r="BF36" i="145"/>
  <c r="P23" i="144"/>
  <c r="N24" i="144"/>
  <c r="O24" i="144" s="1"/>
  <c r="O5" i="145"/>
  <c r="O4" i="145"/>
  <c r="N4" i="145" s="1"/>
  <c r="BH36" i="145"/>
  <c r="P9" i="147"/>
  <c r="N9" i="147"/>
  <c r="D18" i="148" s="1"/>
  <c r="O23" i="144"/>
  <c r="O11" i="144"/>
  <c r="O22" i="144"/>
  <c r="O15" i="144"/>
  <c r="O18" i="144"/>
  <c r="O27" i="144"/>
  <c r="O17" i="144"/>
  <c r="O25" i="144"/>
  <c r="O13" i="144"/>
  <c r="O14" i="144"/>
  <c r="P11" i="144"/>
  <c r="O20" i="144"/>
  <c r="O19" i="144"/>
  <c r="O4" i="143"/>
  <c r="N4" i="143" s="1"/>
  <c r="O12" i="144"/>
  <c r="O26" i="144"/>
  <c r="O10" i="144"/>
  <c r="P9" i="144"/>
  <c r="N9" i="144"/>
  <c r="D18" i="145" s="1"/>
  <c r="D36" i="141"/>
  <c r="O19" i="142"/>
  <c r="F36" i="141" s="1"/>
  <c r="N26" i="142"/>
  <c r="O22" i="142"/>
  <c r="X36" i="141" s="1"/>
  <c r="N28" i="142"/>
  <c r="BF36" i="141" s="1"/>
  <c r="O20" i="142"/>
  <c r="L36" i="141" s="1"/>
  <c r="J36" i="141"/>
  <c r="O18" i="142"/>
  <c r="BH18" i="141" s="1"/>
  <c r="BF18" i="141"/>
  <c r="O23" i="142"/>
  <c r="AD36" i="141" s="1"/>
  <c r="O17" i="142"/>
  <c r="BB18" i="141" s="1"/>
  <c r="AZ18" i="141"/>
  <c r="O27" i="142"/>
  <c r="BB36" i="141" s="1"/>
  <c r="N12" i="142"/>
  <c r="V18" i="141" s="1"/>
  <c r="O10" i="142"/>
  <c r="L18" i="141" s="1"/>
  <c r="O4" i="141"/>
  <c r="N4" i="141" s="1"/>
  <c r="P19" i="142"/>
  <c r="O24" i="142"/>
  <c r="AJ36" i="141" s="1"/>
  <c r="O16" i="142"/>
  <c r="AV18" i="141" s="1"/>
  <c r="AT18" i="141"/>
  <c r="O25" i="142"/>
  <c r="AP36" i="141" s="1"/>
  <c r="AN36" i="141"/>
  <c r="O11" i="142"/>
  <c r="R18" i="141" s="1"/>
  <c r="P18" i="141"/>
  <c r="P9" i="142"/>
  <c r="N9" i="142"/>
  <c r="O19" i="140"/>
  <c r="F36" i="139" s="1"/>
  <c r="D36" i="139"/>
  <c r="O24" i="140"/>
  <c r="AJ36" i="139" s="1"/>
  <c r="AH36" i="139"/>
  <c r="BF18" i="139"/>
  <c r="O18" i="140"/>
  <c r="BH18" i="139" s="1"/>
  <c r="O12" i="140"/>
  <c r="X18" i="139" s="1"/>
  <c r="V18" i="139"/>
  <c r="O20" i="140"/>
  <c r="L36" i="139" s="1"/>
  <c r="J36" i="139"/>
  <c r="O25" i="140"/>
  <c r="AP36" i="139" s="1"/>
  <c r="AN36" i="139"/>
  <c r="O26" i="140"/>
  <c r="AV36" i="139" s="1"/>
  <c r="AT36" i="139"/>
  <c r="O28" i="140"/>
  <c r="BH36" i="139" s="1"/>
  <c r="BF36" i="139"/>
  <c r="O22" i="140"/>
  <c r="X36" i="139" s="1"/>
  <c r="O14" i="140"/>
  <c r="AJ18" i="139" s="1"/>
  <c r="AH18" i="139"/>
  <c r="P22" i="140"/>
  <c r="O4" i="139"/>
  <c r="N4" i="139" s="1"/>
  <c r="O5" i="139"/>
  <c r="P5" i="139" s="1"/>
  <c r="N5" i="139" s="1"/>
  <c r="O15" i="140"/>
  <c r="AP18" i="139" s="1"/>
  <c r="AN18" i="139"/>
  <c r="O16" i="140"/>
  <c r="AV18" i="139" s="1"/>
  <c r="AT18" i="139"/>
  <c r="O23" i="140"/>
  <c r="AD36" i="139" s="1"/>
  <c r="AB36" i="139"/>
  <c r="P24" i="140"/>
  <c r="O27" i="140"/>
  <c r="BB36" i="139" s="1"/>
  <c r="AZ36" i="139"/>
  <c r="P19" i="140"/>
  <c r="N10" i="140"/>
  <c r="J18" i="139" s="1"/>
  <c r="N17" i="140"/>
  <c r="P17" i="140"/>
  <c r="P9" i="140"/>
  <c r="N9" i="140"/>
  <c r="O19" i="138"/>
  <c r="F36" i="137" s="1"/>
  <c r="D36" i="137"/>
  <c r="O14" i="138"/>
  <c r="AJ18" i="137" s="1"/>
  <c r="AH18" i="137"/>
  <c r="O26" i="138"/>
  <c r="AV36" i="137" s="1"/>
  <c r="AT36" i="137"/>
  <c r="O15" i="138"/>
  <c r="AP18" i="137" s="1"/>
  <c r="AN18" i="137"/>
  <c r="O23" i="138"/>
  <c r="AD36" i="137" s="1"/>
  <c r="AB36" i="137"/>
  <c r="O17" i="138"/>
  <c r="BB18" i="137" s="1"/>
  <c r="AZ18" i="137"/>
  <c r="O28" i="138"/>
  <c r="BH36" i="137" s="1"/>
  <c r="BF36" i="137"/>
  <c r="P26" i="138"/>
  <c r="O18" i="138"/>
  <c r="BH18" i="137" s="1"/>
  <c r="BF18" i="137"/>
  <c r="P19" i="138"/>
  <c r="O4" i="137"/>
  <c r="N4" i="137" s="1"/>
  <c r="O20" i="138"/>
  <c r="L36" i="137" s="1"/>
  <c r="J36" i="137"/>
  <c r="N12" i="138"/>
  <c r="N27" i="138"/>
  <c r="P28" i="138"/>
  <c r="N25" i="138"/>
  <c r="O11" i="138"/>
  <c r="R18" i="137" s="1"/>
  <c r="P18" i="137"/>
  <c r="P9" i="138"/>
  <c r="N9" i="138"/>
  <c r="O19" i="136"/>
  <c r="F36" i="135" s="1"/>
  <c r="D36" i="135"/>
  <c r="O20" i="136"/>
  <c r="L36" i="135" s="1"/>
  <c r="J36" i="135"/>
  <c r="O25" i="136"/>
  <c r="AP36" i="135" s="1"/>
  <c r="AN36" i="135"/>
  <c r="O12" i="136"/>
  <c r="X18" i="135" s="1"/>
  <c r="V18" i="135"/>
  <c r="O28" i="136"/>
  <c r="BH36" i="135" s="1"/>
  <c r="BF36" i="135"/>
  <c r="O24" i="136"/>
  <c r="AJ36" i="135" s="1"/>
  <c r="AH36" i="135"/>
  <c r="O18" i="136"/>
  <c r="BH18" i="135" s="1"/>
  <c r="BF18" i="135"/>
  <c r="O11" i="136"/>
  <c r="R18" i="135" s="1"/>
  <c r="P18" i="135"/>
  <c r="N14" i="136"/>
  <c r="O16" i="136"/>
  <c r="AV18" i="135" s="1"/>
  <c r="AT18" i="135"/>
  <c r="O17" i="136"/>
  <c r="BB18" i="135" s="1"/>
  <c r="O22" i="136"/>
  <c r="X36" i="135" s="1"/>
  <c r="V36" i="135"/>
  <c r="O10" i="136"/>
  <c r="L18" i="135" s="1"/>
  <c r="J18" i="135"/>
  <c r="N15" i="136"/>
  <c r="P19" i="136"/>
  <c r="O26" i="136"/>
  <c r="AV36" i="135" s="1"/>
  <c r="AT36" i="135"/>
  <c r="O23" i="136"/>
  <c r="AD36" i="135" s="1"/>
  <c r="AB36" i="135"/>
  <c r="O27" i="136"/>
  <c r="BB36" i="135" s="1"/>
  <c r="AZ36" i="135"/>
  <c r="P9" i="136"/>
  <c r="N9" i="136"/>
  <c r="O14" i="132"/>
  <c r="AJ18" i="133" s="1"/>
  <c r="AH18" i="133"/>
  <c r="O28" i="132"/>
  <c r="BH36" i="133" s="1"/>
  <c r="BF36" i="133"/>
  <c r="O26" i="132"/>
  <c r="AV36" i="133" s="1"/>
  <c r="AT36" i="133"/>
  <c r="O11" i="132"/>
  <c r="R18" i="133" s="1"/>
  <c r="P18" i="133"/>
  <c r="AZ36" i="133"/>
  <c r="O27" i="132"/>
  <c r="BB36" i="133" s="1"/>
  <c r="N23" i="132"/>
  <c r="AB36" i="133" s="1"/>
  <c r="N20" i="132"/>
  <c r="O4" i="133"/>
  <c r="N4" i="133" s="1"/>
  <c r="O21" i="132"/>
  <c r="R36" i="133" s="1"/>
  <c r="P36" i="133"/>
  <c r="O17" i="132"/>
  <c r="BB18" i="133" s="1"/>
  <c r="AZ18" i="133"/>
  <c r="P4" i="133"/>
  <c r="N5" i="133" s="1"/>
  <c r="N15" i="132"/>
  <c r="O16" i="132"/>
  <c r="AV18" i="133" s="1"/>
  <c r="AT18" i="133"/>
  <c r="O25" i="132"/>
  <c r="AP36" i="133" s="1"/>
  <c r="AN36" i="133"/>
  <c r="O10" i="132"/>
  <c r="L18" i="133" s="1"/>
  <c r="O24" i="132"/>
  <c r="AJ36" i="133" s="1"/>
  <c r="O12" i="132"/>
  <c r="X18" i="133" s="1"/>
  <c r="V18" i="133"/>
  <c r="P9" i="132"/>
  <c r="N9" i="132"/>
  <c r="D17" i="4"/>
  <c r="F17" i="4" s="1"/>
  <c r="D16" i="4"/>
  <c r="L16" i="4" s="1"/>
  <c r="D24" i="4"/>
  <c r="F24" i="4" s="1"/>
  <c r="D26" i="4"/>
  <c r="F26" i="4" s="1"/>
  <c r="D13" i="4"/>
  <c r="L13" i="4" s="1"/>
  <c r="D21" i="4"/>
  <c r="D9" i="4"/>
  <c r="D14" i="4"/>
  <c r="D22" i="4"/>
  <c r="D15" i="4"/>
  <c r="D25" i="4"/>
  <c r="D10" i="4"/>
  <c r="D18" i="4"/>
  <c r="D11" i="4"/>
  <c r="D19" i="4"/>
  <c r="D27" i="4"/>
  <c r="D23" i="4"/>
  <c r="D12" i="4"/>
  <c r="D20" i="4"/>
  <c r="D28" i="4"/>
  <c r="O9" i="150" l="1"/>
  <c r="F18" i="143" s="1"/>
  <c r="D18" i="143"/>
  <c r="O9" i="149"/>
  <c r="F18" i="146" s="1"/>
  <c r="D18" i="146"/>
  <c r="O16" i="190"/>
  <c r="AV18" i="189" s="1"/>
  <c r="AT18" i="189"/>
  <c r="O27" i="190"/>
  <c r="BB36" i="189" s="1"/>
  <c r="O9" i="190"/>
  <c r="F18" i="189" s="1"/>
  <c r="D18" i="189"/>
  <c r="O25" i="190"/>
  <c r="AP36" i="189" s="1"/>
  <c r="O9" i="186"/>
  <c r="F18" i="185" s="1"/>
  <c r="D18" i="185"/>
  <c r="O9" i="182"/>
  <c r="F18" i="181" s="1"/>
  <c r="D18" i="181"/>
  <c r="O9" i="180"/>
  <c r="F18" i="179" s="1"/>
  <c r="D18" i="179"/>
  <c r="O9" i="176"/>
  <c r="F18" i="175" s="1"/>
  <c r="D18" i="175"/>
  <c r="O9" i="172"/>
  <c r="F18" i="171" s="1"/>
  <c r="D18" i="171"/>
  <c r="O25" i="172"/>
  <c r="AP36" i="171" s="1"/>
  <c r="O10" i="172"/>
  <c r="L18" i="171" s="1"/>
  <c r="J18" i="171"/>
  <c r="O21" i="172"/>
  <c r="R36" i="171" s="1"/>
  <c r="P36" i="171"/>
  <c r="P5" i="167"/>
  <c r="N5" i="167"/>
  <c r="O9" i="168"/>
  <c r="F18" i="167" s="1"/>
  <c r="D18" i="167"/>
  <c r="O20" i="168"/>
  <c r="L36" i="167" s="1"/>
  <c r="J36" i="167"/>
  <c r="O9" i="164"/>
  <c r="F18" i="163" s="1"/>
  <c r="D18" i="163"/>
  <c r="O19" i="164"/>
  <c r="F36" i="163" s="1"/>
  <c r="D36" i="163"/>
  <c r="O12" i="160"/>
  <c r="X18" i="159" s="1"/>
  <c r="V18" i="159"/>
  <c r="O9" i="160"/>
  <c r="F18" i="159" s="1"/>
  <c r="D18" i="159"/>
  <c r="O9" i="156"/>
  <c r="F18" i="155" s="1"/>
  <c r="D18" i="155"/>
  <c r="O26" i="154"/>
  <c r="AV36" i="153" s="1"/>
  <c r="AT36" i="153"/>
  <c r="O15" i="154"/>
  <c r="AP18" i="153" s="1"/>
  <c r="AN18" i="153"/>
  <c r="O9" i="154"/>
  <c r="F18" i="153" s="1"/>
  <c r="O14" i="154"/>
  <c r="AJ18" i="153" s="1"/>
  <c r="AH18" i="153"/>
  <c r="J18" i="153"/>
  <c r="O10" i="154"/>
  <c r="L18" i="153" s="1"/>
  <c r="O9" i="152"/>
  <c r="F18" i="151" s="1"/>
  <c r="D18" i="151"/>
  <c r="O20" i="152"/>
  <c r="L36" i="151" s="1"/>
  <c r="J36" i="151"/>
  <c r="O25" i="152"/>
  <c r="AP36" i="151" s="1"/>
  <c r="AN36" i="151"/>
  <c r="O17" i="152"/>
  <c r="BB18" i="151" s="1"/>
  <c r="AZ18" i="151"/>
  <c r="P5" i="148"/>
  <c r="N5" i="148" s="1"/>
  <c r="BH18" i="148"/>
  <c r="AD36" i="148"/>
  <c r="BB18" i="148"/>
  <c r="R18" i="148"/>
  <c r="BB36" i="148"/>
  <c r="AV18" i="148"/>
  <c r="L36" i="148"/>
  <c r="J36" i="148"/>
  <c r="X36" i="148"/>
  <c r="F36" i="148"/>
  <c r="AJ18" i="148"/>
  <c r="X18" i="148"/>
  <c r="L18" i="148"/>
  <c r="V36" i="148"/>
  <c r="BH36" i="148"/>
  <c r="AV36" i="148"/>
  <c r="AP36" i="148"/>
  <c r="AJ36" i="148"/>
  <c r="O9" i="147"/>
  <c r="AJ36" i="145"/>
  <c r="AP36" i="145"/>
  <c r="BH18" i="145"/>
  <c r="L18" i="145"/>
  <c r="L36" i="145"/>
  <c r="AP18" i="145"/>
  <c r="AV36" i="145"/>
  <c r="X36" i="145"/>
  <c r="F36" i="145"/>
  <c r="BB18" i="145"/>
  <c r="X18" i="145"/>
  <c r="AJ18" i="145"/>
  <c r="R18" i="145"/>
  <c r="AV18" i="145"/>
  <c r="BB36" i="145"/>
  <c r="P5" i="145"/>
  <c r="N5" i="145" s="1"/>
  <c r="AD18" i="145"/>
  <c r="AD36" i="145"/>
  <c r="AH36" i="145"/>
  <c r="O9" i="144"/>
  <c r="O28" i="142"/>
  <c r="BH36" i="141" s="1"/>
  <c r="O9" i="142"/>
  <c r="F18" i="141" s="1"/>
  <c r="D18" i="141"/>
  <c r="O12" i="142"/>
  <c r="X18" i="141" s="1"/>
  <c r="O26" i="142"/>
  <c r="AV36" i="141" s="1"/>
  <c r="AT36" i="141"/>
  <c r="O10" i="140"/>
  <c r="L18" i="139" s="1"/>
  <c r="O9" i="140"/>
  <c r="F18" i="139" s="1"/>
  <c r="D18" i="139"/>
  <c r="O17" i="140"/>
  <c r="BB18" i="139" s="1"/>
  <c r="AZ18" i="139"/>
  <c r="AZ36" i="137"/>
  <c r="O27" i="138"/>
  <c r="BB36" i="137" s="1"/>
  <c r="O12" i="138"/>
  <c r="X18" i="137" s="1"/>
  <c r="V18" i="137"/>
  <c r="AN36" i="137"/>
  <c r="O25" i="138"/>
  <c r="AP36" i="137" s="1"/>
  <c r="O9" i="138"/>
  <c r="F18" i="137" s="1"/>
  <c r="D18" i="137"/>
  <c r="O15" i="136"/>
  <c r="AP18" i="135" s="1"/>
  <c r="AN18" i="135"/>
  <c r="O14" i="136"/>
  <c r="AJ18" i="135" s="1"/>
  <c r="AH18" i="135"/>
  <c r="O9" i="136"/>
  <c r="F18" i="135" s="1"/>
  <c r="D18" i="135"/>
  <c r="O9" i="132"/>
  <c r="F18" i="133" s="1"/>
  <c r="D18" i="133"/>
  <c r="O20" i="132"/>
  <c r="L36" i="133" s="1"/>
  <c r="J36" i="133"/>
  <c r="AN18" i="133"/>
  <c r="O15" i="132"/>
  <c r="AP18" i="133" s="1"/>
  <c r="O23" i="132"/>
  <c r="AD36" i="133" s="1"/>
  <c r="F16" i="4"/>
  <c r="L17" i="4"/>
  <c r="M17" i="4" s="1"/>
  <c r="P17" i="4" s="1"/>
  <c r="L24" i="4"/>
  <c r="M24" i="4" s="1"/>
  <c r="F13" i="4"/>
  <c r="AD19" i="3" s="1"/>
  <c r="M13" i="4"/>
  <c r="P13" i="4" s="1"/>
  <c r="L26" i="4"/>
  <c r="AV37" i="3" s="1"/>
  <c r="M16" i="4"/>
  <c r="P16" i="4" s="1"/>
  <c r="G17" i="4"/>
  <c r="G24" i="4"/>
  <c r="J24" i="4" s="1"/>
  <c r="G26" i="4"/>
  <c r="J26" i="4" s="1"/>
  <c r="F21" i="4"/>
  <c r="L21" i="4"/>
  <c r="F9" i="4"/>
  <c r="L9" i="4"/>
  <c r="F20" i="4"/>
  <c r="L20" i="4"/>
  <c r="L27" i="4"/>
  <c r="BB37" i="3" s="1"/>
  <c r="F27" i="4"/>
  <c r="L19" i="4"/>
  <c r="F19" i="4"/>
  <c r="F37" i="3" s="1"/>
  <c r="L12" i="4"/>
  <c r="F12" i="4"/>
  <c r="X19" i="3" s="1"/>
  <c r="L11" i="4"/>
  <c r="F11" i="4"/>
  <c r="F18" i="4"/>
  <c r="L18" i="4"/>
  <c r="L10" i="4"/>
  <c r="F10" i="4"/>
  <c r="L25" i="4"/>
  <c r="AP37" i="3" s="1"/>
  <c r="F25" i="4"/>
  <c r="L15" i="4"/>
  <c r="F15" i="4"/>
  <c r="F22" i="4"/>
  <c r="L22" i="4"/>
  <c r="F23" i="4"/>
  <c r="L23" i="4"/>
  <c r="L14" i="4"/>
  <c r="F14" i="4"/>
  <c r="AJ19" i="3" s="1"/>
  <c r="F28" i="4"/>
  <c r="L28" i="4"/>
  <c r="BH37" i="3" s="1"/>
  <c r="F18" i="148" l="1"/>
  <c r="F18" i="145"/>
  <c r="AJ37" i="3"/>
  <c r="L29" i="4"/>
  <c r="L30" i="4" s="1"/>
  <c r="N3" i="3" s="1"/>
  <c r="AD37" i="3"/>
  <c r="AP19" i="3"/>
  <c r="L37" i="3"/>
  <c r="R37" i="3"/>
  <c r="L19" i="3"/>
  <c r="BH19" i="3"/>
  <c r="R19" i="3"/>
  <c r="X37" i="3"/>
  <c r="BB19" i="3"/>
  <c r="G16" i="4"/>
  <c r="J16" i="4" s="1"/>
  <c r="AV19" i="3"/>
  <c r="G13" i="4"/>
  <c r="J13" i="4" s="1"/>
  <c r="F19" i="3"/>
  <c r="N13" i="4"/>
  <c r="O13" i="4" s="1"/>
  <c r="P24" i="4"/>
  <c r="N24" i="4"/>
  <c r="O24" i="4" s="1"/>
  <c r="H26" i="4"/>
  <c r="I26" i="4" s="1"/>
  <c r="N16" i="4"/>
  <c r="O16" i="4" s="1"/>
  <c r="H24" i="4"/>
  <c r="J17" i="4"/>
  <c r="H17" i="4"/>
  <c r="M25" i="4"/>
  <c r="P25" i="4" s="1"/>
  <c r="M27" i="4"/>
  <c r="P27" i="4" s="1"/>
  <c r="M10" i="4"/>
  <c r="P10" i="4" s="1"/>
  <c r="M20" i="4"/>
  <c r="P20" i="4" s="1"/>
  <c r="M19" i="4"/>
  <c r="P19" i="4" s="1"/>
  <c r="M26" i="4"/>
  <c r="M15" i="4"/>
  <c r="P15" i="4" s="1"/>
  <c r="M28" i="4"/>
  <c r="P28" i="4" s="1"/>
  <c r="M21" i="4"/>
  <c r="N21" i="4" s="1"/>
  <c r="O21" i="4" s="1"/>
  <c r="M18" i="4"/>
  <c r="P18" i="4" s="1"/>
  <c r="M14" i="4"/>
  <c r="P14" i="4" s="1"/>
  <c r="N17" i="4"/>
  <c r="O17" i="4" s="1"/>
  <c r="M11" i="4"/>
  <c r="P11" i="4" s="1"/>
  <c r="M12" i="4"/>
  <c r="P12" i="4" s="1"/>
  <c r="M23" i="4"/>
  <c r="P23" i="4" s="1"/>
  <c r="M22" i="4"/>
  <c r="P22" i="4" s="1"/>
  <c r="G20" i="4"/>
  <c r="J20" i="4" s="1"/>
  <c r="G10" i="4"/>
  <c r="J10" i="4" s="1"/>
  <c r="G28" i="4"/>
  <c r="J28" i="4" s="1"/>
  <c r="G14" i="4"/>
  <c r="J14" i="4" s="1"/>
  <c r="G21" i="4"/>
  <c r="J21" i="4" s="1"/>
  <c r="G18" i="4"/>
  <c r="J18" i="4" s="1"/>
  <c r="G11" i="4"/>
  <c r="J11" i="4" s="1"/>
  <c r="G12" i="4"/>
  <c r="J12" i="4" s="1"/>
  <c r="G23" i="4"/>
  <c r="J23" i="4" s="1"/>
  <c r="G22" i="4"/>
  <c r="J22" i="4" s="1"/>
  <c r="G19" i="4"/>
  <c r="J19" i="4" s="1"/>
  <c r="G15" i="4"/>
  <c r="J15" i="4" s="1"/>
  <c r="G27" i="4"/>
  <c r="J27" i="4" s="1"/>
  <c r="G25" i="4"/>
  <c r="J25" i="4" s="1"/>
  <c r="M9" i="4"/>
  <c r="N9" i="4" s="1"/>
  <c r="G9" i="4"/>
  <c r="H9" i="4" s="1"/>
  <c r="P4" i="3" l="1"/>
  <c r="O9" i="4"/>
  <c r="D18" i="3"/>
  <c r="O5" i="3"/>
  <c r="P5" i="3" s="1"/>
  <c r="O4" i="3"/>
  <c r="N4" i="3" s="1"/>
  <c r="H13" i="4"/>
  <c r="I13" i="4" s="1"/>
  <c r="AD18" i="3" s="1"/>
  <c r="I24" i="4"/>
  <c r="AJ36" i="3" s="1"/>
  <c r="AH36" i="3"/>
  <c r="H16" i="4"/>
  <c r="I16" i="4" s="1"/>
  <c r="AV18" i="3" s="1"/>
  <c r="I17" i="4"/>
  <c r="BB18" i="3" s="1"/>
  <c r="AZ18" i="3"/>
  <c r="AT18" i="3"/>
  <c r="AB18" i="3"/>
  <c r="P21" i="4"/>
  <c r="I9" i="4"/>
  <c r="N19" i="4"/>
  <c r="O19" i="4" s="1"/>
  <c r="N12" i="4"/>
  <c r="O12" i="4" s="1"/>
  <c r="N28" i="4"/>
  <c r="N22" i="4"/>
  <c r="O22" i="4" s="1"/>
  <c r="H28" i="4"/>
  <c r="I28" i="4" s="1"/>
  <c r="N25" i="4"/>
  <c r="N27" i="4"/>
  <c r="H20" i="4"/>
  <c r="N20" i="4"/>
  <c r="N10" i="4"/>
  <c r="H18" i="4"/>
  <c r="N15" i="4"/>
  <c r="O15" i="4" s="1"/>
  <c r="H22" i="4"/>
  <c r="P26" i="4"/>
  <c r="N26" i="4"/>
  <c r="N14" i="4"/>
  <c r="O14" i="4" s="1"/>
  <c r="H10" i="4"/>
  <c r="N11" i="4"/>
  <c r="O11" i="4" s="1"/>
  <c r="N18" i="4"/>
  <c r="O18" i="4" s="1"/>
  <c r="N23" i="4"/>
  <c r="O23" i="4" s="1"/>
  <c r="H27" i="4"/>
  <c r="I27" i="4" s="1"/>
  <c r="H23" i="4"/>
  <c r="P9" i="4"/>
  <c r="H12" i="4"/>
  <c r="H25" i="4"/>
  <c r="I25" i="4" s="1"/>
  <c r="H11" i="4"/>
  <c r="H14" i="4"/>
  <c r="H21" i="4"/>
  <c r="P36" i="3" s="1"/>
  <c r="H19" i="4"/>
  <c r="J9" i="4"/>
  <c r="H15" i="4"/>
  <c r="F18" i="3" l="1"/>
  <c r="D36" i="3"/>
  <c r="O28" i="4"/>
  <c r="BH36" i="3" s="1"/>
  <c r="BF36" i="3"/>
  <c r="O27" i="4"/>
  <c r="BB36" i="3" s="1"/>
  <c r="AZ36" i="3"/>
  <c r="O26" i="4"/>
  <c r="AV36" i="3" s="1"/>
  <c r="AT36" i="3"/>
  <c r="O25" i="4"/>
  <c r="AP36" i="3" s="1"/>
  <c r="AN36" i="3"/>
  <c r="I23" i="4"/>
  <c r="AD36" i="3" s="1"/>
  <c r="AB36" i="3"/>
  <c r="I22" i="4"/>
  <c r="X36" i="3" s="1"/>
  <c r="V36" i="3"/>
  <c r="I21" i="4"/>
  <c r="R36" i="3" s="1"/>
  <c r="O20" i="4"/>
  <c r="J36" i="3"/>
  <c r="I20" i="4"/>
  <c r="I19" i="4"/>
  <c r="F36" i="3" s="1"/>
  <c r="I18" i="4"/>
  <c r="BH18" i="3" s="1"/>
  <c r="BF18" i="3"/>
  <c r="I15" i="4"/>
  <c r="AP18" i="3" s="1"/>
  <c r="AN18" i="3"/>
  <c r="I14" i="4"/>
  <c r="AJ18" i="3" s="1"/>
  <c r="AH18" i="3"/>
  <c r="I12" i="4"/>
  <c r="X18" i="3" s="1"/>
  <c r="V18" i="3"/>
  <c r="I11" i="4"/>
  <c r="R18" i="3" s="1"/>
  <c r="P18" i="3"/>
  <c r="I10" i="4"/>
  <c r="J18" i="3"/>
  <c r="O10" i="4"/>
  <c r="L36" i="3" l="1"/>
  <c r="L18" i="3"/>
  <c r="N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<sst xmlns="http://schemas.openxmlformats.org/spreadsheetml/2006/main" count="11677" uniqueCount="554">
  <si>
    <t>IN (")</t>
  </si>
  <si>
    <t>SECTION LENGTH</t>
  </si>
  <si>
    <t>Customer:</t>
  </si>
  <si>
    <t>Tape CCT:</t>
  </si>
  <si>
    <t>Application Type:</t>
  </si>
  <si>
    <t>Project Name:</t>
  </si>
  <si>
    <t>Order Quantity:</t>
  </si>
  <si>
    <t>Notes:</t>
  </si>
  <si>
    <r>
      <rPr>
        <b/>
        <u/>
        <sz val="11"/>
        <color theme="1"/>
        <rFont val="Barlow"/>
        <family val="3"/>
      </rPr>
      <t>Layout Instructions</t>
    </r>
    <r>
      <rPr>
        <b/>
        <sz val="11"/>
        <color theme="1"/>
        <rFont val="Barlow"/>
        <family val="3"/>
      </rPr>
      <t>: *** ALL ORDERS ARE CUSTOM, NONCANCELABLE AND NONRETURNABLE ***</t>
    </r>
  </si>
  <si>
    <t>4. Last section is terminated with an end cap (maximum tape run of 150' total, not including connectors)</t>
  </si>
  <si>
    <t>End Cap or Connector</t>
  </si>
  <si>
    <t>Quote #</t>
  </si>
  <si>
    <t>PO #</t>
  </si>
  <si>
    <t>Connectors add extra length to the end of each segment, see dimensions below</t>
  </si>
  <si>
    <t>1. Specify power feed</t>
  </si>
  <si>
    <t>Please Fill In All Yellow Highlighted Cells</t>
  </si>
  <si>
    <t>Specify Power Feed</t>
  </si>
  <si>
    <r>
      <rPr>
        <b/>
        <sz val="12"/>
        <color theme="1"/>
        <rFont val="Barlow"/>
        <family val="3"/>
      </rPr>
      <t>/CP</t>
    </r>
    <r>
      <rPr>
        <sz val="12"/>
        <color theme="1"/>
        <rFont val="Barlow"/>
        <family val="3"/>
      </rPr>
      <t xml:space="preserve"> = 8' Cord and Plug</t>
    </r>
  </si>
  <si>
    <r>
      <rPr>
        <b/>
        <sz val="12"/>
        <color theme="1"/>
        <rFont val="Barlow"/>
        <family val="3"/>
      </rPr>
      <t>/CPSP</t>
    </r>
    <r>
      <rPr>
        <sz val="12"/>
        <color theme="1"/>
        <rFont val="Barlow"/>
        <family val="3"/>
      </rPr>
      <t xml:space="preserve"> = 8' Cord &amp; Plug w/ Surge Protector</t>
    </r>
  </si>
  <si>
    <r>
      <rPr>
        <b/>
        <sz val="12"/>
        <color theme="1"/>
        <rFont val="Barlow"/>
        <family val="3"/>
      </rPr>
      <t>/HW</t>
    </r>
    <r>
      <rPr>
        <sz val="12"/>
        <color theme="1"/>
        <rFont val="Barlow"/>
        <family val="3"/>
      </rPr>
      <t xml:space="preserve"> = 8' Hardwired</t>
    </r>
  </si>
  <si>
    <r>
      <rPr>
        <b/>
        <sz val="12"/>
        <color theme="1"/>
        <rFont val="Barlow"/>
        <family val="3"/>
      </rPr>
      <t>/HWSP</t>
    </r>
    <r>
      <rPr>
        <sz val="12"/>
        <color theme="1"/>
        <rFont val="Barlow"/>
        <family val="3"/>
      </rPr>
      <t xml:space="preserve"> = 8' Hardwired with Surge Protector</t>
    </r>
  </si>
  <si>
    <t>Specify 1st Tape Light Length</t>
  </si>
  <si>
    <t>Choose One:</t>
  </si>
  <si>
    <t xml:space="preserve"> Feet:</t>
  </si>
  <si>
    <t>Inches</t>
  </si>
  <si>
    <t>Actual Tape Light Length</t>
  </si>
  <si>
    <t>End Cap</t>
  </si>
  <si>
    <r>
      <rPr>
        <b/>
        <sz val="12"/>
        <color theme="1"/>
        <rFont val="Barlow Semi Condensed"/>
        <family val="3"/>
      </rPr>
      <t>NATL-IP65/EW-06</t>
    </r>
    <r>
      <rPr>
        <sz val="12"/>
        <color theme="1"/>
        <rFont val="Barlow Semi Condensed"/>
        <family val="3"/>
      </rPr>
      <t xml:space="preserve"> = 6" Flexible Cable</t>
    </r>
  </si>
  <si>
    <r>
      <rPr>
        <b/>
        <sz val="12"/>
        <color theme="1"/>
        <rFont val="Barlow Semi Condensed"/>
        <family val="3"/>
      </rPr>
      <t>NATL-IP65/C90-L</t>
    </r>
    <r>
      <rPr>
        <sz val="12"/>
        <color theme="1"/>
        <rFont val="Barlow Semi Condensed"/>
        <family val="3"/>
      </rPr>
      <t xml:space="preserve"> = 90° Left</t>
    </r>
  </si>
  <si>
    <r>
      <rPr>
        <b/>
        <sz val="12"/>
        <color theme="1"/>
        <rFont val="Barlow Semi Condensed"/>
        <family val="3"/>
      </rPr>
      <t>NATL-IP65/C90-R</t>
    </r>
    <r>
      <rPr>
        <sz val="12"/>
        <color theme="1"/>
        <rFont val="Barlow Semi Condensed"/>
        <family val="3"/>
      </rPr>
      <t xml:space="preserve"> = 90° Right</t>
    </r>
  </si>
  <si>
    <r>
      <rPr>
        <b/>
        <sz val="12"/>
        <color theme="1"/>
        <rFont val="Barlow Semi Condensed"/>
        <family val="3"/>
      </rPr>
      <t>NATL-IP65/EW-03</t>
    </r>
    <r>
      <rPr>
        <sz val="12"/>
        <color theme="1"/>
        <rFont val="Barlow Semi Condensed"/>
        <family val="3"/>
      </rPr>
      <t xml:space="preserve"> = 3" Flexible Cable</t>
    </r>
  </si>
  <si>
    <t>Specify 2nd Tape Light Length</t>
  </si>
  <si>
    <t>Specify 3rd Tape Light Length</t>
  </si>
  <si>
    <t>Specify 4th Tape Light Length</t>
  </si>
  <si>
    <t>Specify 5th Tape Light Length</t>
  </si>
  <si>
    <t>Specify 6th Tape Light Length</t>
  </si>
  <si>
    <t>Specify 7th Tape Light Length</t>
  </si>
  <si>
    <t>Specify 8th Tape Light Length</t>
  </si>
  <si>
    <t>Specify 9th Tape Light Length</t>
  </si>
  <si>
    <t>Specify 11th Tape Light Length</t>
  </si>
  <si>
    <t>Specify 12th Tape Light Length</t>
  </si>
  <si>
    <t>Specify 13th Tape Light Length</t>
  </si>
  <si>
    <t>Specify 14th Tape Light Length</t>
  </si>
  <si>
    <t>Specify 15th Tape Light Length</t>
  </si>
  <si>
    <t>Specify 16th Tape Light Length</t>
  </si>
  <si>
    <t>Specify 17th Tape Light Length</t>
  </si>
  <si>
    <t>Specify 18th Tape Light Length</t>
  </si>
  <si>
    <t>Specify 19th Tape Light Length</t>
  </si>
  <si>
    <t>Specify 20th Tape Light Length</t>
  </si>
  <si>
    <t>Specify 10th Tape Light Length</t>
  </si>
  <si>
    <r>
      <t xml:space="preserve">3. For additional sections, decide on connector type and proceed to next length in </t>
    </r>
    <r>
      <rPr>
        <b/>
        <sz val="11"/>
        <rFont val="Barlow"/>
        <family val="3"/>
      </rPr>
      <t>YELLOW</t>
    </r>
  </si>
  <si>
    <t>(Select One)</t>
  </si>
  <si>
    <t>Number of Sections</t>
  </si>
  <si>
    <t>//CONSTANTS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</si>
  <si>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</si>
  <si>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</si>
  <si>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</si>
  <si>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</si>
  <si>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</si>
  <si>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</si>
  <si>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</si>
  <si>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</si>
  <si>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</si>
  <si>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</si>
  <si>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SECTION 11</t>
  </si>
  <si>
    <t>SECTION 12</t>
  </si>
  <si>
    <t>SECTION 13</t>
  </si>
  <si>
    <t>SECTION 14</t>
  </si>
  <si>
    <t>SECTION 15</t>
  </si>
  <si>
    <t>SECTION 16</t>
  </si>
  <si>
    <t>SECTION 17</t>
  </si>
  <si>
    <t>SECTION 18</t>
  </si>
  <si>
    <t>SECTION 19</t>
  </si>
  <si>
    <t>SECTION 20</t>
  </si>
  <si>
    <t>INPUT FT</t>
  </si>
  <si>
    <t>INPUT INCH</t>
  </si>
  <si>
    <t>// CALCULATIONS</t>
  </si>
  <si>
    <t>MAX SECTION CAP</t>
  </si>
  <si>
    <t>INPUT TOTAL INCH</t>
  </si>
  <si>
    <t>INPUT</t>
  </si>
  <si>
    <t>OUTPUT (+)</t>
  </si>
  <si>
    <t>OUTPUT FT (+)</t>
  </si>
  <si>
    <t>OUTPUT IN(+)</t>
  </si>
  <si>
    <t>SECTIONS (+)</t>
  </si>
  <si>
    <t>SECTIONS(-)</t>
  </si>
  <si>
    <t>OUTPUT FT (-)</t>
  </si>
  <si>
    <t>OUTPUT IN(-)</t>
  </si>
  <si>
    <t>OUTPUT TOTAL INCH (+)</t>
  </si>
  <si>
    <t>OUTPUT TOTAL INCH (-)</t>
  </si>
  <si>
    <t>OUTPUT (-)</t>
  </si>
  <si>
    <t>#</t>
  </si>
  <si>
    <t>OVER(+)</t>
  </si>
  <si>
    <t>UNDER(-)</t>
  </si>
  <si>
    <t>Delta (INCH)</t>
  </si>
  <si>
    <t>// SELECTOR</t>
  </si>
  <si>
    <t>Green Highlighted Cells are Automatically Generated</t>
  </si>
  <si>
    <t>engineering</t>
  </si>
  <si>
    <t>Total Sections</t>
  </si>
  <si>
    <t>NUTP13-W0-4-12</t>
  </si>
  <si>
    <t>NUTP13-W0-8-12</t>
  </si>
  <si>
    <t>NUTP13-W1-12</t>
  </si>
  <si>
    <t>NUTP13-W1-4-12</t>
  </si>
  <si>
    <t>NUTP13-W1-8-12</t>
  </si>
  <si>
    <t>NUTP13-W2-12</t>
  </si>
  <si>
    <t>NUTP13-W2-4-12</t>
  </si>
  <si>
    <t>NUTP13-W2-8-12</t>
  </si>
  <si>
    <t>NUTP13-W3-12</t>
  </si>
  <si>
    <t>NUTP13-W3-4-12</t>
  </si>
  <si>
    <t>NUTP13-W3-8-12</t>
  </si>
  <si>
    <t>NUTP13-W4-12</t>
  </si>
  <si>
    <t>NUTP13-W4-4-12</t>
  </si>
  <si>
    <t>NUTP13-W4-8-12</t>
  </si>
  <si>
    <t>NUTP13-W5-12</t>
  </si>
  <si>
    <t>NUTP13-W5-4-12</t>
  </si>
  <si>
    <t>NUTP13-W5-8-12</t>
  </si>
  <si>
    <t>NUTP13-W6-12</t>
  </si>
  <si>
    <t>NUTP13-W6-4-12</t>
  </si>
  <si>
    <t>NUTP13-W6-8-12</t>
  </si>
  <si>
    <t>NUTP13-W7-12</t>
  </si>
  <si>
    <t>NUTP13-W7-4-12</t>
  </si>
  <si>
    <t>NUTP13-W7-8-12</t>
  </si>
  <si>
    <t>NUTP13-W8-12</t>
  </si>
  <si>
    <t>NUTP13-W8-4-12</t>
  </si>
  <si>
    <t>NUTP13-W8-8-12</t>
  </si>
  <si>
    <t>NUTP13-W9-12</t>
  </si>
  <si>
    <t>NUTP13-W9-4-12</t>
  </si>
  <si>
    <t>NUTP13-W9-8-12</t>
  </si>
  <si>
    <t>NUTP13-W10-12</t>
  </si>
  <si>
    <t>NUTP13-W10-4-12</t>
  </si>
  <si>
    <t>NUTP13-W10-8-12</t>
  </si>
  <si>
    <t>NUTP13-W11-12</t>
  </si>
  <si>
    <t>NUTP13-W11-4-12</t>
  </si>
  <si>
    <t>NUTP13-W11-8-12</t>
  </si>
  <si>
    <t>NUTP13-W12-12</t>
  </si>
  <si>
    <t>NUTP13-W12-4-12</t>
  </si>
  <si>
    <t>NUTP13-W12-8-12</t>
  </si>
  <si>
    <t>NUTP13-W13-12</t>
  </si>
  <si>
    <t>NUTP13-W13-4-12</t>
  </si>
  <si>
    <t>NUTP13-W13-8-12</t>
  </si>
  <si>
    <t>NUTP13-W14-12</t>
  </si>
  <si>
    <t>NUTP13-W14-4-12</t>
  </si>
  <si>
    <t>NUTP13-W14-8-12</t>
  </si>
  <si>
    <t>NUTP13-W15-12</t>
  </si>
  <si>
    <t>NUTP13-W15-4-12</t>
  </si>
  <si>
    <t>NUTP13-W15-8-12</t>
  </si>
  <si>
    <t>NUTP13-W16-12</t>
  </si>
  <si>
    <t>NUTP13-W16-4-12</t>
  </si>
  <si>
    <t>NUTP13-W16-8-12</t>
  </si>
  <si>
    <t>NUTP13-W17-12</t>
  </si>
  <si>
    <t>NUTP13-W17-4-12</t>
  </si>
  <si>
    <t>NUTP13-W17-8-12</t>
  </si>
  <si>
    <t>NUTP13-W18-12</t>
  </si>
  <si>
    <t>NUTP13-W18-4-12</t>
  </si>
  <si>
    <t>NUTP13-W18-8-12</t>
  </si>
  <si>
    <t>NUTP13-W19-12</t>
  </si>
  <si>
    <t>NUTP13-W19-4-12</t>
  </si>
  <si>
    <t>NUTP13-W19-8-12</t>
  </si>
  <si>
    <t>NUTP13-W20-12</t>
  </si>
  <si>
    <t>NUTP13-W20-4-12</t>
  </si>
  <si>
    <t>NUTP13-W20-8-12</t>
  </si>
  <si>
    <t>NUTP13-W21-12</t>
  </si>
  <si>
    <t>NUTP13-W21-4-12</t>
  </si>
  <si>
    <t>NUTP13-W21-8-12</t>
  </si>
  <si>
    <t>NUTP13-W22-12</t>
  </si>
  <si>
    <t>NUTP13-W22-4-12</t>
  </si>
  <si>
    <t>NUTP13-W22-8-12</t>
  </si>
  <si>
    <t>NUTP13-W23-12</t>
  </si>
  <si>
    <t>NUTP13-W23-4-12</t>
  </si>
  <si>
    <t>NUTP13-W23-8-12</t>
  </si>
  <si>
    <t>NUTP13-W24-12</t>
  </si>
  <si>
    <t>NUTP13-W24-4-12</t>
  </si>
  <si>
    <t>NUTP13-W24-8-12</t>
  </si>
  <si>
    <t>NUTP13-W25-12</t>
  </si>
  <si>
    <t>NUTP13-W25-4-12</t>
  </si>
  <si>
    <t>NUTP13-W25-8-12</t>
  </si>
  <si>
    <t>NUTP13-W26-12</t>
  </si>
  <si>
    <t>NUTP13-W26-4-12</t>
  </si>
  <si>
    <t>NUTP13-W26-8-12</t>
  </si>
  <si>
    <t>NUTP13-W27-12</t>
  </si>
  <si>
    <t>NUTP13-W27-4-12</t>
  </si>
  <si>
    <t>NUTP13-W27-8-12</t>
  </si>
  <si>
    <t>NUTP13-W28-12</t>
  </si>
  <si>
    <t>NUTP13-W28-4-12</t>
  </si>
  <si>
    <t>NUTP13-W28-8-12</t>
  </si>
  <si>
    <t>NUTP13-W29-12</t>
  </si>
  <si>
    <t>NUTP13-W29-4-12</t>
  </si>
  <si>
    <t>NUTP13-W29-8-12</t>
  </si>
  <si>
    <t>NUTP13-W30-12</t>
  </si>
  <si>
    <t>NUTP13-W30-4-12</t>
  </si>
  <si>
    <t>NUTP13-W30-8-12</t>
  </si>
  <si>
    <t>NUTP13-W31-12</t>
  </si>
  <si>
    <t>NUTP13-W31-4-12</t>
  </si>
  <si>
    <t>NUTP13-W31-8-12</t>
  </si>
  <si>
    <t>NUTP13-W32-12</t>
  </si>
  <si>
    <t>NUTP13-W32-4-12</t>
  </si>
  <si>
    <t>NUTP13-W32-8-12</t>
  </si>
  <si>
    <t>NUTP13-W33-12</t>
  </si>
  <si>
    <t>NUTP13-W33-4-12</t>
  </si>
  <si>
    <t>NUTP13-W33-8-12</t>
  </si>
  <si>
    <t>NUTP13-W34-12</t>
  </si>
  <si>
    <t>NUTP13-W34-4-12</t>
  </si>
  <si>
    <t>NUTP13-W34-8-12</t>
  </si>
  <si>
    <t>NUTP13-W35-12</t>
  </si>
  <si>
    <t>NUTP13-W35-4-12</t>
  </si>
  <si>
    <t>NUTP13-W35-8-12</t>
  </si>
  <si>
    <t>NUTP13-W36-12</t>
  </si>
  <si>
    <t>NUTP13-W36-4-12</t>
  </si>
  <si>
    <t>NUTP13-W36-8-12</t>
  </si>
  <si>
    <t>NUTP13-W37-12</t>
  </si>
  <si>
    <t>NUTP13-W37-4-12</t>
  </si>
  <si>
    <t>NUTP13-W37-8-12</t>
  </si>
  <si>
    <t>NUTP13-W38-12</t>
  </si>
  <si>
    <t>NUTP13-W38-4-12</t>
  </si>
  <si>
    <t>NUTP13-W38-8-12</t>
  </si>
  <si>
    <t>NUTP13-W39-12</t>
  </si>
  <si>
    <t>NUTP13-W39-4-12</t>
  </si>
  <si>
    <t>NUTP13-W39-8-12</t>
  </si>
  <si>
    <t>NUTP13-W40-12</t>
  </si>
  <si>
    <t>NUTP13-W40-4-12</t>
  </si>
  <si>
    <t>NUTP13-W40-8-12</t>
  </si>
  <si>
    <t>NUTP13-W41-12</t>
  </si>
  <si>
    <t>NUTP13-W41-4-12</t>
  </si>
  <si>
    <t>NUTP13-W41-8-12</t>
  </si>
  <si>
    <t>NUTP13-W42-12</t>
  </si>
  <si>
    <t>NUTP13-W42-4-12</t>
  </si>
  <si>
    <t>NUTP13-W42-8-12</t>
  </si>
  <si>
    <t>NUTP13-W43-12</t>
  </si>
  <si>
    <t>NUTP13-W43-4-12</t>
  </si>
  <si>
    <t>NUTP13-W43-8-12</t>
  </si>
  <si>
    <t>NUTP13-W44-12</t>
  </si>
  <si>
    <t>NUTP13-W44-4-12</t>
  </si>
  <si>
    <t>NUTP13-W44-8-12</t>
  </si>
  <si>
    <t>NUTP13-W45-12</t>
  </si>
  <si>
    <t>NUTP13-W45-4-12</t>
  </si>
  <si>
    <t>NUTP13-W45-8-12</t>
  </si>
  <si>
    <t>NUTP13-W46-12</t>
  </si>
  <si>
    <t>NUTP13-W46-4-12</t>
  </si>
  <si>
    <t>NUTP13-W46-8-12</t>
  </si>
  <si>
    <t>NUTP13-W47-12</t>
  </si>
  <si>
    <t>NUTP13-W47-4-12</t>
  </si>
  <si>
    <t>NUTP13-W47-8-12</t>
  </si>
  <si>
    <t>NUTP13-W48-12</t>
  </si>
  <si>
    <t>NUTP13-W48-4-12</t>
  </si>
  <si>
    <t>NUTP13-W48-8-12</t>
  </si>
  <si>
    <t>NUTP13-W49-12</t>
  </si>
  <si>
    <t>NUTP13-W49-4-12</t>
  </si>
  <si>
    <t>NUTP13-W49-8-12</t>
  </si>
  <si>
    <t>NUTP13-W50-12</t>
  </si>
  <si>
    <t>NUTP13-W50-4-12</t>
  </si>
  <si>
    <t>NUTP13-W50-8-12</t>
  </si>
  <si>
    <t>NUTP13-W51-12</t>
  </si>
  <si>
    <t>NUTP13-W51-4-12</t>
  </si>
  <si>
    <t>NUTP13-W51-8-12</t>
  </si>
  <si>
    <t>NUTP13-W52-12</t>
  </si>
  <si>
    <t>NUTP13-W52-4-12</t>
  </si>
  <si>
    <t>NUTP13-W52-8-12</t>
  </si>
  <si>
    <t>NUTP13-W53-12</t>
  </si>
  <si>
    <t>NUTP13-W53-4-12</t>
  </si>
  <si>
    <t>NUTP13-W53-8-12</t>
  </si>
  <si>
    <t>NUTP13-W54-12</t>
  </si>
  <si>
    <t>NUTP13-W54-4-12</t>
  </si>
  <si>
    <t>NUTP13-W54-8-12</t>
  </si>
  <si>
    <t>NUTP13-W55-12</t>
  </si>
  <si>
    <t>NUTP13-W55-4-12</t>
  </si>
  <si>
    <t>NUTP13-W55-8-12</t>
  </si>
  <si>
    <t>NUTP13-W56-12</t>
  </si>
  <si>
    <t>NUTP13-W56-4-12</t>
  </si>
  <si>
    <t>NUTP13-W56-8-12</t>
  </si>
  <si>
    <t>NUTP13-W57-12</t>
  </si>
  <si>
    <t>NUTP13-W57-4-12</t>
  </si>
  <si>
    <t>NUTP13-W57-8-12</t>
  </si>
  <si>
    <t>NUTP13-W58-12</t>
  </si>
  <si>
    <t>NUTP13-W58-4-12</t>
  </si>
  <si>
    <t>NUTP13-W58-8-12</t>
  </si>
  <si>
    <t>NUTP13-W59-12</t>
  </si>
  <si>
    <t>NUTP13-W59-4-12</t>
  </si>
  <si>
    <t>NUTP13-W59-8-12</t>
  </si>
  <si>
    <t>NUTP13-W60-12</t>
  </si>
  <si>
    <t>NUTP13-W60-4-12</t>
  </si>
  <si>
    <t>NUTP13-W60-8-12</t>
  </si>
  <si>
    <t>NUTP13-W61-12</t>
  </si>
  <si>
    <t>NUTP13-W61-4-12</t>
  </si>
  <si>
    <t>NUTP13-W61-8-12</t>
  </si>
  <si>
    <t>NUTP13-W62-12</t>
  </si>
  <si>
    <t>NUTP13-W62-4-12</t>
  </si>
  <si>
    <t>NUTP13-W62-8-12</t>
  </si>
  <si>
    <t>NUTP13-W63-12</t>
  </si>
  <si>
    <t>NUTP13-W63-4-12</t>
  </si>
  <si>
    <t>NUTP13-W63-8-12</t>
  </si>
  <si>
    <t>NUTP13-W64-12</t>
  </si>
  <si>
    <t>NUTP13-W64-4-12</t>
  </si>
  <si>
    <t>NUTP13-W64-8-12</t>
  </si>
  <si>
    <t>NUTP13-W65-12</t>
  </si>
  <si>
    <t>NUTP13-W65-4-12</t>
  </si>
  <si>
    <t>NUTP13-W65-8-12</t>
  </si>
  <si>
    <t>NUTP13-W66-12</t>
  </si>
  <si>
    <t>NUTP13-W66-4-12</t>
  </si>
  <si>
    <t>NUTP13-W66-8-12</t>
  </si>
  <si>
    <t>NUTP13-W67-12</t>
  </si>
  <si>
    <t>NUTP13-W67-4-12</t>
  </si>
  <si>
    <t>NUTP13-W67-8-12</t>
  </si>
  <si>
    <t>NUTP13-W68-12</t>
  </si>
  <si>
    <t>NUTP13-W68-4-12</t>
  </si>
  <si>
    <t>NUTP13-W68-8-12</t>
  </si>
  <si>
    <t>NUTP13-W69-12</t>
  </si>
  <si>
    <t>NUTP13-W69-4-12</t>
  </si>
  <si>
    <t>NUTP13-W69-8-12</t>
  </si>
  <si>
    <t>NUTP13-W70-12</t>
  </si>
  <si>
    <t>NUTP13-W70-4-12</t>
  </si>
  <si>
    <t>NUTP13-W70-8-12</t>
  </si>
  <si>
    <t>NUTP13-W71-12</t>
  </si>
  <si>
    <t>NUTP13-W71-4-12</t>
  </si>
  <si>
    <t>NUTP13-W71-8-12</t>
  </si>
  <si>
    <t>NUTP13-W72-12</t>
  </si>
  <si>
    <t>NUTP13-W72-4-12</t>
  </si>
  <si>
    <t>NUTP13-W72-8-12</t>
  </si>
  <si>
    <t>NUTP13-W73-12</t>
  </si>
  <si>
    <t>NUTP13-W73-4-12</t>
  </si>
  <si>
    <t>NUTP13-W73-8-12</t>
  </si>
  <si>
    <t>NUTP13-W74-12</t>
  </si>
  <si>
    <t>NUTP13-W74-4-12</t>
  </si>
  <si>
    <t>NUTP13-W74-8-12</t>
  </si>
  <si>
    <t>NUTP13-W75-12</t>
  </si>
  <si>
    <t>NUTP13-W75-4-12</t>
  </si>
  <si>
    <t>NUTP13-W75-8-12</t>
  </si>
  <si>
    <t>NUTP13-W76-12</t>
  </si>
  <si>
    <t>NUTP13-W76-4-12</t>
  </si>
  <si>
    <t>NUTP13-W76-8-12</t>
  </si>
  <si>
    <t>NUTP13-W77-12</t>
  </si>
  <si>
    <t>NUTP13-W77-4-12</t>
  </si>
  <si>
    <t>NUTP13-W77-8-12</t>
  </si>
  <si>
    <t>NUTP13-W78-12</t>
  </si>
  <si>
    <t>NUTP13-W78-4-12</t>
  </si>
  <si>
    <t>NUTP13-W78-8-12</t>
  </si>
  <si>
    <t>NUTP13-W79-12</t>
  </si>
  <si>
    <t>NUTP13-W79-4-12</t>
  </si>
  <si>
    <t>NUTP13-W79-8-12</t>
  </si>
  <si>
    <t>NUTP13-W80-12</t>
  </si>
  <si>
    <t>NUTP13-W80-4-12</t>
  </si>
  <si>
    <t>NUTP13-W80-8-12</t>
  </si>
  <si>
    <t>NUTP13-W81-12</t>
  </si>
  <si>
    <t>NUTP13-W81-4-12</t>
  </si>
  <si>
    <t>NUTP13-W81-8-12</t>
  </si>
  <si>
    <t>NUTP13-W82-12</t>
  </si>
  <si>
    <t>NUTP13-W82-4-12</t>
  </si>
  <si>
    <t>NUTP13-W82-8-12</t>
  </si>
  <si>
    <t>NUTP13-W83-12</t>
  </si>
  <si>
    <t>NUTP13-W83-4-12</t>
  </si>
  <si>
    <t>NUTP13-W83-8-12</t>
  </si>
  <si>
    <t>NUTP13-W84-12</t>
  </si>
  <si>
    <t>NUTP13-W84-4-12</t>
  </si>
  <si>
    <t>NUTP13-W84-8-12</t>
  </si>
  <si>
    <t>NUTP13-W85-12</t>
  </si>
  <si>
    <t>NUTP13-W85-4-12</t>
  </si>
  <si>
    <t>NUTP13-W85-8-12</t>
  </si>
  <si>
    <t>NUTP13-W86-12</t>
  </si>
  <si>
    <t>NUTP13-W86-4-12</t>
  </si>
  <si>
    <t>NUTP13-W86-8-12</t>
  </si>
  <si>
    <t>NUTP13-W87-12</t>
  </si>
  <si>
    <t>NUTP13-W87-4-12</t>
  </si>
  <si>
    <t>NUTP13-W87-8-12</t>
  </si>
  <si>
    <t>NUTP13-W88-12</t>
  </si>
  <si>
    <t>NUTP13-W88-4-12</t>
  </si>
  <si>
    <t>NUTP13-W88-8-12</t>
  </si>
  <si>
    <t>NUTP13-W89-12</t>
  </si>
  <si>
    <t>NUTP13-W89-4-12</t>
  </si>
  <si>
    <t>NUTP13-W89-8-12</t>
  </si>
  <si>
    <t>NUTP13-W90-12</t>
  </si>
  <si>
    <t>NUTP13-W90-4-12</t>
  </si>
  <si>
    <t>NUTP13-W90-8-12</t>
  </si>
  <si>
    <t>NUTP13-W91-12</t>
  </si>
  <si>
    <t>NUTP13-W91-4-12</t>
  </si>
  <si>
    <t>NUTP13-W91-8-12</t>
  </si>
  <si>
    <t>NUTP13-W92-12</t>
  </si>
  <si>
    <t>NUTP13-W92-4-12</t>
  </si>
  <si>
    <t>NUTP13-W92-8-12</t>
  </si>
  <si>
    <t>NUTP13-W93-12</t>
  </si>
  <si>
    <t>NUTP13-W93-4-12</t>
  </si>
  <si>
    <t>NUTP13-W93-8-12</t>
  </si>
  <si>
    <t>NUTP13-W94-12</t>
  </si>
  <si>
    <t>NUTP13-W94-4-12</t>
  </si>
  <si>
    <t>NUTP13-W94-8-12</t>
  </si>
  <si>
    <t>NUTP13-W95-12</t>
  </si>
  <si>
    <t>NUTP13-W95-4-12</t>
  </si>
  <si>
    <t>NUTP13-W95-8-12</t>
  </si>
  <si>
    <t>NUTP13-W96-12</t>
  </si>
  <si>
    <t>NUTP13-W96-4-12</t>
  </si>
  <si>
    <t>NUTP13-W96-8-12</t>
  </si>
  <si>
    <t>NUTP13-W97-12</t>
  </si>
  <si>
    <t>NUTP13-W97-4-12</t>
  </si>
  <si>
    <t>NUTP13-W97-8-12</t>
  </si>
  <si>
    <t>NUTP13-W98-12</t>
  </si>
  <si>
    <t>NUTP13-W98-4-12</t>
  </si>
  <si>
    <t>NUTP13-W98-8-12</t>
  </si>
  <si>
    <t>NUTP13-W99-12</t>
  </si>
  <si>
    <t>NUTP13-W99-4-12</t>
  </si>
  <si>
    <t>NUTP13-W99-8-12</t>
  </si>
  <si>
    <t>NUTP13-W100-12</t>
  </si>
  <si>
    <t>NUTP13-W100-4-12</t>
  </si>
  <si>
    <t>NUTP13-W100-8-12</t>
  </si>
  <si>
    <t>NUTP13-W101-12</t>
  </si>
  <si>
    <t>NUTP13-W101-4-12</t>
  </si>
  <si>
    <t>NUTP13-W101-8-12</t>
  </si>
  <si>
    <t>NUTP13-W102-12</t>
  </si>
  <si>
    <t>NUTP13-W102-4-12</t>
  </si>
  <si>
    <t>NUTP13-W102-8-12</t>
  </si>
  <si>
    <t>NUTP13-W103-12</t>
  </si>
  <si>
    <t>NUTP13-W103-4-12</t>
  </si>
  <si>
    <t>NUTP13-W103-8-12</t>
  </si>
  <si>
    <t>NUTP13-W104-12</t>
  </si>
  <si>
    <t>NUTP13-W104-4-12</t>
  </si>
  <si>
    <t>NUTP13-W104-8-12</t>
  </si>
  <si>
    <t>NUTP13-W105-12</t>
  </si>
  <si>
    <t>NUTP13-W105-4-12</t>
  </si>
  <si>
    <t>NUTP13-W105-8-12</t>
  </si>
  <si>
    <t>NUTP13-W106-12</t>
  </si>
  <si>
    <t>NUTP13-W106-4-12</t>
  </si>
  <si>
    <t>NUTP13-W106-8-12</t>
  </si>
  <si>
    <t>NUTP13-W107-12</t>
  </si>
  <si>
    <t>NUTP13-W107-4-12</t>
  </si>
  <si>
    <t>NUTP13-W107-8-12</t>
  </si>
  <si>
    <t>NUTP13-W108-12</t>
  </si>
  <si>
    <t>NUTP13-W108-4-12</t>
  </si>
  <si>
    <t>NUTP13-W108-8-12</t>
  </si>
  <si>
    <t>NUTP13-W109-12</t>
  </si>
  <si>
    <t>NUTP13-W109-4-12</t>
  </si>
  <si>
    <t>NUTP13-W109-8-12</t>
  </si>
  <si>
    <t>NUTP13-W110-12</t>
  </si>
  <si>
    <t>NUTP13-W110-4-12</t>
  </si>
  <si>
    <t>NUTP13-W110-8-12</t>
  </si>
  <si>
    <t>NUTP13-W111-12</t>
  </si>
  <si>
    <t>NUTP13-W111-4-12</t>
  </si>
  <si>
    <t>NUTP13-W111-8-12</t>
  </si>
  <si>
    <t>NUTP13-W112-12</t>
  </si>
  <si>
    <t>NUTP13-W112-4-12</t>
  </si>
  <si>
    <t>NUTP13-W112-8-12</t>
  </si>
  <si>
    <t>NUTP13-W113-12</t>
  </si>
  <si>
    <t>NUTP13-W113-4-12</t>
  </si>
  <si>
    <t>NUTP13-W113-8-12</t>
  </si>
  <si>
    <t>NUTP13-W114-12</t>
  </si>
  <si>
    <t>NUTP13-W114-4-12</t>
  </si>
  <si>
    <t>NUTP13-W114-8-12</t>
  </si>
  <si>
    <t>NUTP13-W115-12</t>
  </si>
  <si>
    <t>NUTP13-W115-4-12</t>
  </si>
  <si>
    <t>NUTP13-W115-8-12</t>
  </si>
  <si>
    <t>NUTP13-W116-12</t>
  </si>
  <si>
    <t>NUTP13-W116-4-12</t>
  </si>
  <si>
    <t>NUTP13-W116-8-12</t>
  </si>
  <si>
    <t>NUTP13-W117-12</t>
  </si>
  <si>
    <t>NUTP13-W117-4-12</t>
  </si>
  <si>
    <t>NUTP13-W117-8-12</t>
  </si>
  <si>
    <t>NUTP13-W118-12</t>
  </si>
  <si>
    <t>NUTP13-W118-4-12</t>
  </si>
  <si>
    <t>NUTP13-W118-8-12</t>
  </si>
  <si>
    <t>NUTP13-W119-12</t>
  </si>
  <si>
    <t>NUTP13-W119-4-12</t>
  </si>
  <si>
    <t>NUTP13-W119-8-12</t>
  </si>
  <si>
    <t>NUTP13-W120-12</t>
  </si>
  <si>
    <t>NUTP13-W120-4-12</t>
  </si>
  <si>
    <t>NUTP13-W120-8-12</t>
  </si>
  <si>
    <t>NUTP13-W121-12</t>
  </si>
  <si>
    <t>NUTP13-W121-4-12</t>
  </si>
  <si>
    <t>NUTP13-W121-8-12</t>
  </si>
  <si>
    <t>NUTP13-W122-12</t>
  </si>
  <si>
    <t>NUTP13-W122-4-12</t>
  </si>
  <si>
    <t>NUTP13-W122-8-12</t>
  </si>
  <si>
    <t>NUTP13-W123-12</t>
  </si>
  <si>
    <t>NUTP13-W123-4-12</t>
  </si>
  <si>
    <t>NUTP13-W123-8-12</t>
  </si>
  <si>
    <t>NUTP13-W124-12</t>
  </si>
  <si>
    <t>NUTP13-W124-4-12</t>
  </si>
  <si>
    <t>NUTP13-W124-8-12</t>
  </si>
  <si>
    <t>NUTP13-W125-12</t>
  </si>
  <si>
    <t>NUTP13-W125-4-12</t>
  </si>
  <si>
    <t>NUTP13-W125-8-12</t>
  </si>
  <si>
    <t>NUTP13-W126-12</t>
  </si>
  <si>
    <t>NUTP13-W126-4-12</t>
  </si>
  <si>
    <t>NUTP13-W126-8-12</t>
  </si>
  <si>
    <t>NUTP13-W127-12</t>
  </si>
  <si>
    <t>NUTP13-W127-4-12</t>
  </si>
  <si>
    <t>NUTP13-W127-8-12</t>
  </si>
  <si>
    <t>NUTP13-W128-12</t>
  </si>
  <si>
    <t>NUTP13-W128-4-12</t>
  </si>
  <si>
    <t>NUTP13-W128-8-12</t>
  </si>
  <si>
    <t>NUTP13-W129-12</t>
  </si>
  <si>
    <t>NUTP13-W129-4-12</t>
  </si>
  <si>
    <t>NUTP13-W129-8-12</t>
  </si>
  <si>
    <t>NUTP13-W130-12</t>
  </si>
  <si>
    <t>NUTP13-W130-4-12</t>
  </si>
  <si>
    <t>NUTP13-W130-8-12</t>
  </si>
  <si>
    <t>NUTP13-W131-12</t>
  </si>
  <si>
    <t>NUTP13-W131-4-12</t>
  </si>
  <si>
    <t>NUTP13-W131-8-12</t>
  </si>
  <si>
    <t>NUTP13-W132-12</t>
  </si>
  <si>
    <t>NUTP13-W132-4-12</t>
  </si>
  <si>
    <t>NUTP13-W132-8-12</t>
  </si>
  <si>
    <t>NUTP13-W133-12</t>
  </si>
  <si>
    <t>NUTP13-W133-4-12</t>
  </si>
  <si>
    <t>NUTP13-W133-8-12</t>
  </si>
  <si>
    <t>NUTP13-W134-12</t>
  </si>
  <si>
    <t>NUTP13-W134-4-12</t>
  </si>
  <si>
    <t>NUTP13-W134-8-12</t>
  </si>
  <si>
    <t>NUTP13-W135-12</t>
  </si>
  <si>
    <t>NUTP13-W135-4-12</t>
  </si>
  <si>
    <t>NUTP13-W135-8-12</t>
  </si>
  <si>
    <t>NUTP13-W136-12</t>
  </si>
  <si>
    <t>NUTP13-W136-4-12</t>
  </si>
  <si>
    <t>NUTP13-W136-8-12</t>
  </si>
  <si>
    <t>NUTP13-W137-12</t>
  </si>
  <si>
    <t>NUTP13-W137-4-12</t>
  </si>
  <si>
    <t>NUTP13-W137-8-12</t>
  </si>
  <si>
    <t>NUTP13-W138-12</t>
  </si>
  <si>
    <t>NUTP13-W138-4-12</t>
  </si>
  <si>
    <t>NUTP13-W138-8-12</t>
  </si>
  <si>
    <t>NUTP13-W139-12</t>
  </si>
  <si>
    <t>NUTP13-W139-4-12</t>
  </si>
  <si>
    <t>NUTP13-W139-8-12</t>
  </si>
  <si>
    <t>NUTP13-W140-12</t>
  </si>
  <si>
    <t>NUTP13-W140-4-12</t>
  </si>
  <si>
    <t>NUTP13-W140-8-12</t>
  </si>
  <si>
    <t>NUTP13-W141-12</t>
  </si>
  <si>
    <t>NUTP13-W141-4-12</t>
  </si>
  <si>
    <t>NUTP13-W141-8-12</t>
  </si>
  <si>
    <t>NUTP13-W142-12</t>
  </si>
  <si>
    <t>NUTP13-W142-4-12</t>
  </si>
  <si>
    <t>NUTP13-W142-8-12</t>
  </si>
  <si>
    <t>NUTP13-W143-12</t>
  </si>
  <si>
    <t>NUTP13-W143-4-12</t>
  </si>
  <si>
    <t>NUTP13-W143-8-12</t>
  </si>
  <si>
    <t>NUTP13-W144-12</t>
  </si>
  <si>
    <t>NUTP13-W144-4-12</t>
  </si>
  <si>
    <t>NUTP13-W144-8-12</t>
  </si>
  <si>
    <t>NUTP13-W145-12</t>
  </si>
  <si>
    <t>NUTP13-W145-4-12</t>
  </si>
  <si>
    <t>NUTP13-W145-8-12</t>
  </si>
  <si>
    <t>NUTP13-W146-12</t>
  </si>
  <si>
    <t>NUTP13-W146-4-12</t>
  </si>
  <si>
    <t>NUTP13-W146-8-12</t>
  </si>
  <si>
    <t>NUTP13-W147-12</t>
  </si>
  <si>
    <t>NUTP13-W147-4-12</t>
  </si>
  <si>
    <t>NUTP13-W147-8-12</t>
  </si>
  <si>
    <t>NUTP13-W148-12</t>
  </si>
  <si>
    <t>NUTP13-W148-4-12</t>
  </si>
  <si>
    <t>NUTP13-W148-8-12</t>
  </si>
  <si>
    <t>NUTP13-W149-12</t>
  </si>
  <si>
    <t>NUTP13-W149-4-12</t>
  </si>
  <si>
    <t>NUTP13-W149-8-12</t>
  </si>
  <si>
    <t>NUTP13-W150-12</t>
  </si>
  <si>
    <t>Total Length</t>
  </si>
  <si>
    <t>Model Number</t>
  </si>
  <si>
    <t>Total Length (ft &amp; in)</t>
  </si>
  <si>
    <r>
      <t xml:space="preserve">5. Once all runs are completed, send this excel file to </t>
    </r>
    <r>
      <rPr>
        <b/>
        <u/>
        <sz val="11"/>
        <color theme="1"/>
        <rFont val="Barlow"/>
        <family val="3"/>
      </rPr>
      <t>quotes@noralighting.com</t>
    </r>
    <r>
      <rPr>
        <sz val="11"/>
        <color theme="1"/>
        <rFont val="Barlow"/>
        <family val="3"/>
      </rPr>
      <t xml:space="preserve"> &amp; </t>
    </r>
    <r>
      <rPr>
        <b/>
        <u/>
        <sz val="11"/>
        <color theme="1"/>
        <rFont val="Barlow"/>
        <family val="3"/>
      </rPr>
      <t xml:space="preserve">orderentry@noralighting.com </t>
    </r>
    <r>
      <rPr>
        <sz val="11"/>
        <color theme="1"/>
        <rFont val="Barlow"/>
        <family val="3"/>
      </rPr>
      <t>for pricing and order processing</t>
    </r>
  </si>
  <si>
    <r>
      <t xml:space="preserve">2. Specify length of each tape light segment in </t>
    </r>
    <r>
      <rPr>
        <b/>
        <sz val="11"/>
        <rFont val="Barlow"/>
        <family val="3"/>
      </rPr>
      <t xml:space="preserve">YELLOW </t>
    </r>
    <r>
      <rPr>
        <sz val="11"/>
        <color theme="1"/>
        <rFont val="Barlow"/>
        <family val="3"/>
      </rPr>
      <t xml:space="preserve">and the closest option will be available in </t>
    </r>
    <r>
      <rPr>
        <b/>
        <sz val="11"/>
        <rFont val="Barlow"/>
        <family val="3"/>
      </rPr>
      <t>GREEN</t>
    </r>
  </si>
  <si>
    <r>
      <t xml:space="preserve">2. Specify length of each tape light segment in </t>
    </r>
    <r>
      <rPr>
        <b/>
        <sz val="11"/>
        <rFont val="Barlow"/>
        <family val="3"/>
      </rPr>
      <t xml:space="preserve">YELLOW </t>
    </r>
    <r>
      <rPr>
        <sz val="11"/>
        <color theme="1"/>
        <rFont val="Barlow"/>
        <family val="3"/>
      </rPr>
      <t xml:space="preserve">and the closest option will be available in </t>
    </r>
    <r>
      <rPr>
        <b/>
        <sz val="11"/>
        <color theme="1"/>
        <rFont val="Barlow"/>
        <family val="3"/>
      </rPr>
      <t>GREEN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</si>
</sst>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Barlow"/>
      <family val="3"/>
    </font>
    <font>
      <b/>
      <sz val="16"/>
      <color theme="1"/>
      <name val="Barlow"/>
      <family val="3"/>
    </font>
    <font>
      <b/>
      <sz val="11"/>
      <color theme="1"/>
      <name val="Barlow"/>
      <family val="3"/>
    </font>
    <font>
      <b/>
      <u/>
      <sz val="11"/>
      <color theme="1"/>
      <name val="Barlow"/>
      <family val="3"/>
    </font>
    <font>
      <b/>
      <sz val="11"/>
      <name val="Barlow"/>
      <family val="3"/>
    </font>
    <font>
      <b/>
      <sz val="14"/>
      <color theme="1"/>
      <name val="Barlow"/>
      <family val="3"/>
    </font>
    <font>
      <sz val="12"/>
      <color theme="1"/>
      <name val="Barlow"/>
      <family val="3"/>
    </font>
    <font>
      <b/>
      <sz val="12"/>
      <color theme="1"/>
      <name val="Barlow"/>
      <family val="3"/>
    </font>
    <font>
      <sz val="12"/>
      <color theme="1"/>
      <name val="Barlow Semi Condensed"/>
      <family val="3"/>
    </font>
    <font>
      <b/>
      <sz val="12"/>
      <color theme="1"/>
      <name val="Barlow Semi Condensed"/>
      <family val="3"/>
    </font>
    <font>
      <sz val="8"/>
      <name val="Calibri"/>
      <family val="2"/>
      <scheme val="minor"/>
    </font>
    <font>
      <sz val="11"/>
      <color theme="1"/>
      <name val="Courier New"/>
      <family val="3"/>
    </font>
    <font>
      <sz val="11"/>
      <color theme="0"/>
      <name val="Barlow"/>
      <family val="3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Barlow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6" fillId="0" borderId="0" xfId="0" applyFont="1"/>
    <xf numFmtId="0" fontId="3" fillId="0" borderId="3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4" fontId="12" fillId="0" borderId="0" xfId="0" applyNumberFormat="1" applyFont="1"/>
    <xf numFmtId="164" fontId="12" fillId="0" borderId="1" xfId="0" applyNumberFormat="1" applyFont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3" fillId="0" borderId="5" xfId="0" applyFont="1" applyBorder="1"/>
    <xf numFmtId="1" fontId="1" fillId="3" borderId="1" xfId="0" applyNumberFormat="1" applyFont="1" applyFill="1" applyBorder="1" applyAlignment="1">
      <alignment horizontal="center"/>
    </xf>
    <xf numFmtId="0" fontId="13" fillId="0" borderId="0" xfId="0" applyFont="1"/>
    <xf numFmtId="2" fontId="13" fillId="6" borderId="0" xfId="0" applyNumberFormat="1" applyFont="1" applyFill="1" applyAlignment="1">
      <alignment horizontal="right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8" fillId="6" borderId="0" xfId="0" applyFont="1" applyFill="1" applyProtection="1">
      <protection locked="0"/>
    </xf>
    <xf numFmtId="0" fontId="16" fillId="6" borderId="0" xfId="0" applyFont="1" applyFill="1"/>
    <xf numFmtId="0" fontId="9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right" vertical="top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right" vertical="top"/>
    </xf>
    <xf numFmtId="2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eetMetadata" Target="metadata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F4094-78BD-3BD3-F2C2-4F22B92AD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4467226"/>
          <a:ext cx="1777927" cy="29527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A9F8B0-1634-DE0B-72C9-A9D9334A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029200"/>
          <a:ext cx="2893530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CED4ADF-A495-04FB-CDCB-C648C33EC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5587487"/>
          <a:ext cx="1506516" cy="30848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71E2F4A-3D88-AE1D-B689-B7EFB69A8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6153150"/>
          <a:ext cx="2895600" cy="350365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1FDB2EF-72FB-DF99-B8A9-524B8053D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429548" y="5426539"/>
          <a:ext cx="488735" cy="48221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88B637-D313-4689-AB5A-56EEB0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9250" y="4835779"/>
          <a:ext cx="495300" cy="48869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8884EA8-E758-4291-647F-8B52FAEA1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6210300"/>
          <a:ext cx="2305049" cy="257907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99EFF9-BA7B-45F5-A966-A1089962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6781800"/>
          <a:ext cx="2305049" cy="257907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665D44-EB39-2DEA-D90F-8A313EFCA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1176" y="4305300"/>
          <a:ext cx="258184" cy="342900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D48274D-27C4-61FE-0C61-79F6B079F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39173" y="2143125"/>
          <a:ext cx="2315026" cy="257266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90BA0D2-B204-24B1-85B5-8397E03D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34026" y="3409951"/>
          <a:ext cx="1534993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32" name="Picture 31">
          <a:extLst>
            <a:ext uri="{FF2B5EF4-FFF2-40B4-BE49-F238E27FC236}">
              <a16:creationId xmlns:a16="http://schemas.microsoft.com/office/drawing/2014/main" id="{E0CAA7AE-F534-432D-A866-875897A8D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33" name="Picture 32">
          <a:extLst>
            <a:ext uri="{FF2B5EF4-FFF2-40B4-BE49-F238E27FC236}">
              <a16:creationId xmlns:a16="http://schemas.microsoft.com/office/drawing/2014/main" id="{9328AD70-57C1-4F2F-909A-205D98400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9250" y="577875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34" name="Picture 33">
          <a:extLst>
            <a:ext uri="{FF2B5EF4-FFF2-40B4-BE49-F238E27FC236}">
              <a16:creationId xmlns:a16="http://schemas.microsoft.com/office/drawing/2014/main" id="{C109A1B7-EC62-430A-AF68-33DEAEB1E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7153275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AF58B0D7-CB1A-4C37-94B0-C6ED84729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7724775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36" name="Picture 35">
          <a:extLst>
            <a:ext uri="{FF2B5EF4-FFF2-40B4-BE49-F238E27FC236}">
              <a16:creationId xmlns:a16="http://schemas.microsoft.com/office/drawing/2014/main" id="{357446E6-97F5-4683-B21C-DFE849FB2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1176" y="524827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39" name="Picture 38">
          <a:extLst>
            <a:ext uri="{FF2B5EF4-FFF2-40B4-BE49-F238E27FC236}">
              <a16:creationId xmlns:a16="http://schemas.microsoft.com/office/drawing/2014/main" id="{985B4FDE-6CCC-4194-A5F7-E9398C0E3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40" name="Picture 39">
          <a:extLst>
            <a:ext uri="{FF2B5EF4-FFF2-40B4-BE49-F238E27FC236}">
              <a16:creationId xmlns:a16="http://schemas.microsoft.com/office/drawing/2014/main" id="{C91C1A3D-1428-4F53-9FE2-B5EBC69D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F03E3302-2E76-47EB-AC7B-07CFBC0D2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42" name="Picture 41">
          <a:extLst>
            <a:ext uri="{FF2B5EF4-FFF2-40B4-BE49-F238E27FC236}">
              <a16:creationId xmlns:a16="http://schemas.microsoft.com/office/drawing/2014/main" id="{37827F8E-B363-47C1-883F-FB6B3E913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43" name="Picture 42">
          <a:extLst>
            <a:ext uri="{FF2B5EF4-FFF2-40B4-BE49-F238E27FC236}">
              <a16:creationId xmlns:a16="http://schemas.microsoft.com/office/drawing/2014/main" id="{D6F93D46-0C50-4325-B002-3F3826F9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44" name="Picture 43">
          <a:extLst>
            <a:ext uri="{FF2B5EF4-FFF2-40B4-BE49-F238E27FC236}">
              <a16:creationId xmlns:a16="http://schemas.microsoft.com/office/drawing/2014/main" id="{E1127FA5-8490-40AF-BACD-9F8E4C3AC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45" name="Picture 44">
          <a:extLst>
            <a:ext uri="{FF2B5EF4-FFF2-40B4-BE49-F238E27FC236}">
              <a16:creationId xmlns:a16="http://schemas.microsoft.com/office/drawing/2014/main" id="{D65CBAC9-2324-4326-B9A5-F34E8376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8A23ED46-9900-406B-99C2-0346E7B93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47" name="Picture 46">
          <a:extLst>
            <a:ext uri="{FF2B5EF4-FFF2-40B4-BE49-F238E27FC236}">
              <a16:creationId xmlns:a16="http://schemas.microsoft.com/office/drawing/2014/main" id="{80DD1A18-4FF5-4824-B7CD-20242006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48" name="Picture 47">
          <a:extLst>
            <a:ext uri="{FF2B5EF4-FFF2-40B4-BE49-F238E27FC236}">
              <a16:creationId xmlns:a16="http://schemas.microsoft.com/office/drawing/2014/main" id="{5A6C5E83-F56B-4990-936C-A06F51429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49" name="Picture 48">
          <a:extLst>
            <a:ext uri="{FF2B5EF4-FFF2-40B4-BE49-F238E27FC236}">
              <a16:creationId xmlns:a16="http://schemas.microsoft.com/office/drawing/2014/main" id="{3208EF19-39CD-4037-B80D-80FBA240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50" name="Picture 49">
          <a:extLst>
            <a:ext uri="{FF2B5EF4-FFF2-40B4-BE49-F238E27FC236}">
              <a16:creationId xmlns:a16="http://schemas.microsoft.com/office/drawing/2014/main" id="{21E1738A-D105-4877-ABF6-D6E87CF6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64BE8473-7DFC-45EC-92CE-0D4FCDD6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52" name="Picture 51">
          <a:extLst>
            <a:ext uri="{FF2B5EF4-FFF2-40B4-BE49-F238E27FC236}">
              <a16:creationId xmlns:a16="http://schemas.microsoft.com/office/drawing/2014/main" id="{D2DC9D15-0928-4ED4-8ADB-B78C458E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53" name="Picture 52">
          <a:extLst>
            <a:ext uri="{FF2B5EF4-FFF2-40B4-BE49-F238E27FC236}">
              <a16:creationId xmlns:a16="http://schemas.microsoft.com/office/drawing/2014/main" id="{69D458B7-6056-4B11-93A2-285148FE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54" name="Picture 53">
          <a:extLst>
            <a:ext uri="{FF2B5EF4-FFF2-40B4-BE49-F238E27FC236}">
              <a16:creationId xmlns:a16="http://schemas.microsoft.com/office/drawing/2014/main" id="{F413E708-49D2-45F4-8D68-62AF660E1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55" name="Picture 54">
          <a:extLst>
            <a:ext uri="{FF2B5EF4-FFF2-40B4-BE49-F238E27FC236}">
              <a16:creationId xmlns:a16="http://schemas.microsoft.com/office/drawing/2014/main" id="{4CCF9189-5E3F-4F2D-9EAE-3746D96F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A2978378-C5F9-4437-BC24-D0FBEBD1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57" name="Picture 56">
          <a:extLst>
            <a:ext uri="{FF2B5EF4-FFF2-40B4-BE49-F238E27FC236}">
              <a16:creationId xmlns:a16="http://schemas.microsoft.com/office/drawing/2014/main" id="{0648650F-DFC9-4A48-BB82-FD354725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58" name="Picture 57">
          <a:extLst>
            <a:ext uri="{FF2B5EF4-FFF2-40B4-BE49-F238E27FC236}">
              <a16:creationId xmlns:a16="http://schemas.microsoft.com/office/drawing/2014/main" id="{4DAB122F-A412-4483-96B0-FA3E94131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59" name="Picture 58">
          <a:extLst>
            <a:ext uri="{FF2B5EF4-FFF2-40B4-BE49-F238E27FC236}">
              <a16:creationId xmlns:a16="http://schemas.microsoft.com/office/drawing/2014/main" id="{CC22A6A8-AC1F-4CBA-8430-2922506C7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60" name="Picture 59">
          <a:extLst>
            <a:ext uri="{FF2B5EF4-FFF2-40B4-BE49-F238E27FC236}">
              <a16:creationId xmlns:a16="http://schemas.microsoft.com/office/drawing/2014/main" id="{328225F5-92D3-4731-B519-FD06D447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5B6D2EA4-6EB9-47BF-ABF0-B309C6714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62" name="Picture 61">
          <a:extLst>
            <a:ext uri="{FF2B5EF4-FFF2-40B4-BE49-F238E27FC236}">
              <a16:creationId xmlns:a16="http://schemas.microsoft.com/office/drawing/2014/main" id="{DA51F42E-FA54-4428-A524-9F699C015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CD5B014C-8730-4E52-AE35-4935B3281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2048" name="Picture 2047">
          <a:extLst>
            <a:ext uri="{FF2B5EF4-FFF2-40B4-BE49-F238E27FC236}">
              <a16:creationId xmlns:a16="http://schemas.microsoft.com/office/drawing/2014/main" id="{11D7A79A-315F-4983-9FCA-AFC6CFC6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30901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2049" name="Picture 2048">
          <a:extLst>
            <a:ext uri="{FF2B5EF4-FFF2-40B4-BE49-F238E27FC236}">
              <a16:creationId xmlns:a16="http://schemas.microsoft.com/office/drawing/2014/main" id="{47D682D8-2EC8-438E-9D37-29969820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898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2053" name="Picture 2052">
          <a:extLst>
            <a:ext uri="{FF2B5EF4-FFF2-40B4-BE49-F238E27FC236}">
              <a16:creationId xmlns:a16="http://schemas.microsoft.com/office/drawing/2014/main" id="{5605D766-89EA-47D2-86B4-1A69BE8B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612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2054" name="Picture 2053">
          <a:extLst>
            <a:ext uri="{FF2B5EF4-FFF2-40B4-BE49-F238E27FC236}">
              <a16:creationId xmlns:a16="http://schemas.microsoft.com/office/drawing/2014/main" id="{A847527C-0E04-434B-BAA3-1BFF8AE7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612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2055" name="Picture 2054">
          <a:extLst>
            <a:ext uri="{FF2B5EF4-FFF2-40B4-BE49-F238E27FC236}">
              <a16:creationId xmlns:a16="http://schemas.microsoft.com/office/drawing/2014/main" id="{67B7ED8A-9403-4E8C-AB75-A8856C738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2517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2056" name="Picture 2055">
          <a:extLst>
            <a:ext uri="{FF2B5EF4-FFF2-40B4-BE49-F238E27FC236}">
              <a16:creationId xmlns:a16="http://schemas.microsoft.com/office/drawing/2014/main" id="{19F4A49B-09B7-4C32-8805-43632AEF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77002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2057" name="Picture 2056">
          <a:extLst>
            <a:ext uri="{FF2B5EF4-FFF2-40B4-BE49-F238E27FC236}">
              <a16:creationId xmlns:a16="http://schemas.microsoft.com/office/drawing/2014/main" id="{225FDEBF-C3C7-4E48-9D05-2CCB755A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999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2058" name="Picture 2057">
          <a:extLst>
            <a:ext uri="{FF2B5EF4-FFF2-40B4-BE49-F238E27FC236}">
              <a16:creationId xmlns:a16="http://schemas.microsoft.com/office/drawing/2014/main" id="{69C9EB82-5D83-406E-96D9-53B1BFC0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6713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2059" name="Picture 2058">
          <a:extLst>
            <a:ext uri="{FF2B5EF4-FFF2-40B4-BE49-F238E27FC236}">
              <a16:creationId xmlns:a16="http://schemas.microsoft.com/office/drawing/2014/main" id="{EECDF91A-23D8-4CAE-B3A4-445F6F55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6713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2060" name="Picture 2059">
          <a:extLst>
            <a:ext uri="{FF2B5EF4-FFF2-40B4-BE49-F238E27FC236}">
              <a16:creationId xmlns:a16="http://schemas.microsoft.com/office/drawing/2014/main" id="{13233C8E-7BCB-4B97-9C0C-214C11219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618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2065" name="Picture 2064">
          <a:extLst>
            <a:ext uri="{FF2B5EF4-FFF2-40B4-BE49-F238E27FC236}">
              <a16:creationId xmlns:a16="http://schemas.microsoft.com/office/drawing/2014/main" id="{57C9BAB9-5CD8-4531-943F-E8DA9AF6C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4295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2066" name="Picture 2065">
          <a:extLst>
            <a:ext uri="{FF2B5EF4-FFF2-40B4-BE49-F238E27FC236}">
              <a16:creationId xmlns:a16="http://schemas.microsoft.com/office/drawing/2014/main" id="{8E1795F4-4BC1-466F-B92E-C1B3912D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292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2067" name="Picture 2066">
          <a:extLst>
            <a:ext uri="{FF2B5EF4-FFF2-40B4-BE49-F238E27FC236}">
              <a16:creationId xmlns:a16="http://schemas.microsoft.com/office/drawing/2014/main" id="{7DCE3302-D8CF-4017-900E-803D1B22D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2068" name="Picture 2067">
          <a:extLst>
            <a:ext uri="{FF2B5EF4-FFF2-40B4-BE49-F238E27FC236}">
              <a16:creationId xmlns:a16="http://schemas.microsoft.com/office/drawing/2014/main" id="{C162B018-4EA0-45B8-BE99-420555891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006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2069" name="Picture 2068">
          <a:extLst>
            <a:ext uri="{FF2B5EF4-FFF2-40B4-BE49-F238E27FC236}">
              <a16:creationId xmlns:a16="http://schemas.microsoft.com/office/drawing/2014/main" id="{3957BB28-7537-4049-9A76-C324A2464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11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2070" name="Picture 2069">
          <a:extLst>
            <a:ext uri="{FF2B5EF4-FFF2-40B4-BE49-F238E27FC236}">
              <a16:creationId xmlns:a16="http://schemas.microsoft.com/office/drawing/2014/main" id="{59E7B106-694E-4A34-891D-39DCB7ED6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0396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2071" name="Picture 2070">
          <a:extLst>
            <a:ext uri="{FF2B5EF4-FFF2-40B4-BE49-F238E27FC236}">
              <a16:creationId xmlns:a16="http://schemas.microsoft.com/office/drawing/2014/main" id="{C9BB2CDD-0B9C-400C-941A-8ED5CE0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2072" name="Picture 2071">
          <a:extLst>
            <a:ext uri="{FF2B5EF4-FFF2-40B4-BE49-F238E27FC236}">
              <a16:creationId xmlns:a16="http://schemas.microsoft.com/office/drawing/2014/main" id="{0C72D2AD-611C-473B-AF3D-4D505369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2073" name="Picture 2072">
          <a:extLst>
            <a:ext uri="{FF2B5EF4-FFF2-40B4-BE49-F238E27FC236}">
              <a16:creationId xmlns:a16="http://schemas.microsoft.com/office/drawing/2014/main" id="{61DF8DCF-5C77-49A3-B2A8-58F49E287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0107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2074" name="Picture 2073">
          <a:extLst>
            <a:ext uri="{FF2B5EF4-FFF2-40B4-BE49-F238E27FC236}">
              <a16:creationId xmlns:a16="http://schemas.microsoft.com/office/drawing/2014/main" id="{713D40E0-66EF-420B-A406-D7EC205A2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2012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2075" name="Picture 2074">
          <a:extLst>
            <a:ext uri="{FF2B5EF4-FFF2-40B4-BE49-F238E27FC236}">
              <a16:creationId xmlns:a16="http://schemas.microsoft.com/office/drawing/2014/main" id="{51960001-0FA4-4F7E-AE10-C1823B62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46497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2076" name="Picture 2075">
          <a:extLst>
            <a:ext uri="{FF2B5EF4-FFF2-40B4-BE49-F238E27FC236}">
              <a16:creationId xmlns:a16="http://schemas.microsoft.com/office/drawing/2014/main" id="{1DEE1DE7-512E-4C16-A299-09BE44BE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494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2077" name="Picture 2076">
          <a:extLst>
            <a:ext uri="{FF2B5EF4-FFF2-40B4-BE49-F238E27FC236}">
              <a16:creationId xmlns:a16="http://schemas.microsoft.com/office/drawing/2014/main" id="{9DA394C7-475C-450F-BA73-414D8DB76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208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2078" name="Picture 2077">
          <a:extLst>
            <a:ext uri="{FF2B5EF4-FFF2-40B4-BE49-F238E27FC236}">
              <a16:creationId xmlns:a16="http://schemas.microsoft.com/office/drawing/2014/main" id="{21116EF6-3469-4440-A692-C15DBF561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6208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2079" name="Picture 2078">
          <a:extLst>
            <a:ext uri="{FF2B5EF4-FFF2-40B4-BE49-F238E27FC236}">
              <a16:creationId xmlns:a16="http://schemas.microsoft.com/office/drawing/2014/main" id="{4067E83E-31F8-4C83-8598-ECE74540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113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2080" name="Picture 2079">
          <a:extLst>
            <a:ext uri="{FF2B5EF4-FFF2-40B4-BE49-F238E27FC236}">
              <a16:creationId xmlns:a16="http://schemas.microsoft.com/office/drawing/2014/main" id="{7676B102-6500-440E-8457-2AF2AAB09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92598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2081" name="Picture 2080">
          <a:extLst>
            <a:ext uri="{FF2B5EF4-FFF2-40B4-BE49-F238E27FC236}">
              <a16:creationId xmlns:a16="http://schemas.microsoft.com/office/drawing/2014/main" id="{AFC8F172-09A3-4212-BCC5-0B59823A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595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2082" name="Picture 2081">
          <a:extLst>
            <a:ext uri="{FF2B5EF4-FFF2-40B4-BE49-F238E27FC236}">
              <a16:creationId xmlns:a16="http://schemas.microsoft.com/office/drawing/2014/main" id="{D9A60197-EBED-4E15-9C98-ADD3A5A18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2309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2083" name="Picture 2082">
          <a:extLst>
            <a:ext uri="{FF2B5EF4-FFF2-40B4-BE49-F238E27FC236}">
              <a16:creationId xmlns:a16="http://schemas.microsoft.com/office/drawing/2014/main" id="{166C4FCD-4049-46E5-A9D2-39D1BB07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2309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2084" name="Picture 2083">
          <a:extLst>
            <a:ext uri="{FF2B5EF4-FFF2-40B4-BE49-F238E27FC236}">
              <a16:creationId xmlns:a16="http://schemas.microsoft.com/office/drawing/2014/main" id="{65374ED1-E5C7-440C-AD8C-06DFF349D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4214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2085" name="Picture 2084">
          <a:extLst>
            <a:ext uri="{FF2B5EF4-FFF2-40B4-BE49-F238E27FC236}">
              <a16:creationId xmlns:a16="http://schemas.microsoft.com/office/drawing/2014/main" id="{282759E6-C60B-456F-925B-1A4B73570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38699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2086" name="Picture 2085">
          <a:extLst>
            <a:ext uri="{FF2B5EF4-FFF2-40B4-BE49-F238E27FC236}">
              <a16:creationId xmlns:a16="http://schemas.microsoft.com/office/drawing/2014/main" id="{1998F0E7-AFFE-4E89-9C53-76E56FFA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696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2087" name="Picture 2086">
          <a:extLst>
            <a:ext uri="{FF2B5EF4-FFF2-40B4-BE49-F238E27FC236}">
              <a16:creationId xmlns:a16="http://schemas.microsoft.com/office/drawing/2014/main" id="{C430A1EB-DC23-40A6-B9F6-F5C69C79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410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2088" name="Picture 2087">
          <a:extLst>
            <a:ext uri="{FF2B5EF4-FFF2-40B4-BE49-F238E27FC236}">
              <a16:creationId xmlns:a16="http://schemas.microsoft.com/office/drawing/2014/main" id="{0F26189A-823A-4F5D-8419-703D5AE0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8410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2089" name="Picture 2088">
          <a:extLst>
            <a:ext uri="{FF2B5EF4-FFF2-40B4-BE49-F238E27FC236}">
              <a16:creationId xmlns:a16="http://schemas.microsoft.com/office/drawing/2014/main" id="{5012B831-AB6D-4654-8D46-A2DCDA409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0315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2090" name="Picture 2089">
          <a:extLst>
            <a:ext uri="{FF2B5EF4-FFF2-40B4-BE49-F238E27FC236}">
              <a16:creationId xmlns:a16="http://schemas.microsoft.com/office/drawing/2014/main" id="{9F6ED5DD-98B2-4FED-9D4D-471F0A7AB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84800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2091" name="Picture 2090">
          <a:extLst>
            <a:ext uri="{FF2B5EF4-FFF2-40B4-BE49-F238E27FC236}">
              <a16:creationId xmlns:a16="http://schemas.microsoft.com/office/drawing/2014/main" id="{E3794E7C-6309-47A9-A023-1C39024D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4797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2092" name="Picture 2091">
          <a:extLst>
            <a:ext uri="{FF2B5EF4-FFF2-40B4-BE49-F238E27FC236}">
              <a16:creationId xmlns:a16="http://schemas.microsoft.com/office/drawing/2014/main" id="{6CCA8B20-C3FD-4F19-A4C4-4536FBAC8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511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2093" name="Picture 2092">
          <a:extLst>
            <a:ext uri="{FF2B5EF4-FFF2-40B4-BE49-F238E27FC236}">
              <a16:creationId xmlns:a16="http://schemas.microsoft.com/office/drawing/2014/main" id="{6FB2E591-8F6D-4850-A9C9-76A96C29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4511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2094" name="Picture 2093">
          <a:extLst>
            <a:ext uri="{FF2B5EF4-FFF2-40B4-BE49-F238E27FC236}">
              <a16:creationId xmlns:a16="http://schemas.microsoft.com/office/drawing/2014/main" id="{E9032C69-D5A9-46B0-9C22-85ABDDC3B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6416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2095" name="Picture 2094">
          <a:extLst>
            <a:ext uri="{FF2B5EF4-FFF2-40B4-BE49-F238E27FC236}">
              <a16:creationId xmlns:a16="http://schemas.microsoft.com/office/drawing/2014/main" id="{D20FA8FF-E8B0-4474-B212-ECB3F77E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30901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2096" name="Picture 2095">
          <a:extLst>
            <a:ext uri="{FF2B5EF4-FFF2-40B4-BE49-F238E27FC236}">
              <a16:creationId xmlns:a16="http://schemas.microsoft.com/office/drawing/2014/main" id="{61552B23-C4DE-45AA-8C7E-2B9892365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898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2097" name="Picture 2096">
          <a:extLst>
            <a:ext uri="{FF2B5EF4-FFF2-40B4-BE49-F238E27FC236}">
              <a16:creationId xmlns:a16="http://schemas.microsoft.com/office/drawing/2014/main" id="{EFDB6C6E-77EA-457B-AD3E-7838B190F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612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2098" name="Picture 2097">
          <a:extLst>
            <a:ext uri="{FF2B5EF4-FFF2-40B4-BE49-F238E27FC236}">
              <a16:creationId xmlns:a16="http://schemas.microsoft.com/office/drawing/2014/main" id="{B685EB24-FEB1-4CCD-B9F5-77974C70F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0612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2099" name="Picture 2098">
          <a:extLst>
            <a:ext uri="{FF2B5EF4-FFF2-40B4-BE49-F238E27FC236}">
              <a16:creationId xmlns:a16="http://schemas.microsoft.com/office/drawing/2014/main" id="{B299B405-9E77-4EA0-99A0-300766599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2517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2100" name="Picture 2099">
          <a:extLst>
            <a:ext uri="{FF2B5EF4-FFF2-40B4-BE49-F238E27FC236}">
              <a16:creationId xmlns:a16="http://schemas.microsoft.com/office/drawing/2014/main" id="{AA0CC533-7F27-4E9D-9BFE-260B73710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77002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2101" name="Picture 2100">
          <a:extLst>
            <a:ext uri="{FF2B5EF4-FFF2-40B4-BE49-F238E27FC236}">
              <a16:creationId xmlns:a16="http://schemas.microsoft.com/office/drawing/2014/main" id="{ADB85724-843E-4729-967B-96EAA9E1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999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2102" name="Picture 2101">
          <a:extLst>
            <a:ext uri="{FF2B5EF4-FFF2-40B4-BE49-F238E27FC236}">
              <a16:creationId xmlns:a16="http://schemas.microsoft.com/office/drawing/2014/main" id="{16BD784D-E45C-4674-AB2A-9314BC548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6713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2103" name="Picture 2102">
          <a:extLst>
            <a:ext uri="{FF2B5EF4-FFF2-40B4-BE49-F238E27FC236}">
              <a16:creationId xmlns:a16="http://schemas.microsoft.com/office/drawing/2014/main" id="{D44BC6BB-9661-49A3-9A36-B53FF0B36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76713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2104" name="Picture 2103">
          <a:extLst>
            <a:ext uri="{FF2B5EF4-FFF2-40B4-BE49-F238E27FC236}">
              <a16:creationId xmlns:a16="http://schemas.microsoft.com/office/drawing/2014/main" id="{86441051-9553-402C-8CD0-32A254562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618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2105" name="Picture 2104">
          <a:extLst>
            <a:ext uri="{FF2B5EF4-FFF2-40B4-BE49-F238E27FC236}">
              <a16:creationId xmlns:a16="http://schemas.microsoft.com/office/drawing/2014/main" id="{A5DB91F7-1AFB-4117-BBAE-DA14EA83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23103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2106" name="Picture 2105">
          <a:extLst>
            <a:ext uri="{FF2B5EF4-FFF2-40B4-BE49-F238E27FC236}">
              <a16:creationId xmlns:a16="http://schemas.microsoft.com/office/drawing/2014/main" id="{EA380FC0-BA1B-4BC7-8B92-237513F7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100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2107" name="Picture 2106">
          <a:extLst>
            <a:ext uri="{FF2B5EF4-FFF2-40B4-BE49-F238E27FC236}">
              <a16:creationId xmlns:a16="http://schemas.microsoft.com/office/drawing/2014/main" id="{636B516F-858A-4D88-9CF8-63673A8F5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2108" name="Picture 2107">
          <a:extLst>
            <a:ext uri="{FF2B5EF4-FFF2-40B4-BE49-F238E27FC236}">
              <a16:creationId xmlns:a16="http://schemas.microsoft.com/office/drawing/2014/main" id="{A098E107-3E01-435E-A8C8-EB79E0E1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2109" name="Picture 2108">
          <a:extLst>
            <a:ext uri="{FF2B5EF4-FFF2-40B4-BE49-F238E27FC236}">
              <a16:creationId xmlns:a16="http://schemas.microsoft.com/office/drawing/2014/main" id="{1DDF3B70-A2AE-496C-B4D7-5F7949735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4719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2110" name="Picture 2109">
          <a:extLst>
            <a:ext uri="{FF2B5EF4-FFF2-40B4-BE49-F238E27FC236}">
              <a16:creationId xmlns:a16="http://schemas.microsoft.com/office/drawing/2014/main" id="{76BB49AD-D9EF-403E-9B2D-2E21737C1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2310348" y="6445714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2111" name="Picture 2110">
          <a:extLst>
            <a:ext uri="{FF2B5EF4-FFF2-40B4-BE49-F238E27FC236}">
              <a16:creationId xmlns:a16="http://schemas.microsoft.com/office/drawing/2014/main" id="{16BA2915-51F1-4E1E-A3F3-7A5167D8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10050" y="585495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2112" name="Picture 2111">
          <a:extLst>
            <a:ext uri="{FF2B5EF4-FFF2-40B4-BE49-F238E27FC236}">
              <a16:creationId xmlns:a16="http://schemas.microsoft.com/office/drawing/2014/main" id="{EABF5022-46FA-4200-819F-FE5C5618D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7229475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2113" name="Picture 2112">
          <a:extLst>
            <a:ext uri="{FF2B5EF4-FFF2-40B4-BE49-F238E27FC236}">
              <a16:creationId xmlns:a16="http://schemas.microsoft.com/office/drawing/2014/main" id="{ED860381-0872-497D-9DC2-BB26F094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7800975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2114" name="Picture 2113">
          <a:extLst>
            <a:ext uri="{FF2B5EF4-FFF2-40B4-BE49-F238E27FC236}">
              <a16:creationId xmlns:a16="http://schemas.microsoft.com/office/drawing/2014/main" id="{377C88F0-3577-40A3-9E7A-E0EBBA8D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471976" y="532447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2115" name="Picture 2114">
          <a:extLst>
            <a:ext uri="{FF2B5EF4-FFF2-40B4-BE49-F238E27FC236}">
              <a16:creationId xmlns:a16="http://schemas.microsoft.com/office/drawing/2014/main" id="{7C5B7FF5-32BA-47AB-8BE7-9CAFDF411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2310348" y="9931864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2116" name="Picture 2115">
          <a:extLst>
            <a:ext uri="{FF2B5EF4-FFF2-40B4-BE49-F238E27FC236}">
              <a16:creationId xmlns:a16="http://schemas.microsoft.com/office/drawing/2014/main" id="{E1B41FB5-D80C-4649-8306-C2C29B0FE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10050" y="93411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2117" name="Picture 2116">
          <a:extLst>
            <a:ext uri="{FF2B5EF4-FFF2-40B4-BE49-F238E27FC236}">
              <a16:creationId xmlns:a16="http://schemas.microsoft.com/office/drawing/2014/main" id="{56029E1F-F31E-40E9-A476-04C02F1A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10715625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2118" name="Picture 2117">
          <a:extLst>
            <a:ext uri="{FF2B5EF4-FFF2-40B4-BE49-F238E27FC236}">
              <a16:creationId xmlns:a16="http://schemas.microsoft.com/office/drawing/2014/main" id="{76FB6C1F-656D-453F-A1E7-A0B91326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281476" y="11287125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2119" name="Picture 2118">
          <a:extLst>
            <a:ext uri="{FF2B5EF4-FFF2-40B4-BE49-F238E27FC236}">
              <a16:creationId xmlns:a16="http://schemas.microsoft.com/office/drawing/2014/main" id="{A0D50306-440E-4FBE-AABD-98A2A3E6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471976" y="8810625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8A393F-B8A5-4CE6-84CD-30515DBF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237172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F91ABD-3ADB-2D07-C402-70E061DE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929E2-D4F1-44EB-AA32-5F1BB7786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DBBAA7-8C8D-40BA-B47A-A321FFEA3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643509-E3AA-4AF4-B1C4-C4CFE1754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14D929-A3F8-4058-B8CC-202EECF0A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805243-3A3E-4F14-9BDD-509F26E9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8F796D-26E5-47AD-ACB4-DD67944B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D8005A-8677-49DF-80A0-CE823098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15742D0-8120-4C2B-BA86-7E6DDC10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405D06-F429-44AA-A2A9-9DA10BBF2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327B8F-2755-4E05-981B-3E16E466D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948643-FF89-42A2-9E1F-580C61360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7EACCA54-B116-4C35-9823-8C106CC26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DF68622C-CFD4-4C65-B5C6-E01EC4395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088839BE-6896-40C8-8DE3-7E04F187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E86213B8-611C-4E0A-A05A-6CE21EC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5F17249F-515F-4E89-B857-65951388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B02F9FA4-EE19-44B2-9840-EEDF43673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90454CDD-66EE-498E-A1E0-0A914140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2A7ADD4A-95A9-4E6D-83EB-81404F5A2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CF881365-905F-4494-8C92-AB2A1DDDB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568FEB23-063C-4442-95A8-DB90A24B4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9FB91D18-32A1-4B87-8EFD-20E57F3C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EB9B9442-ACC8-4807-A547-2AE550C62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41D0B2A7-8E73-4634-B23B-1B0DADA57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64CA61EE-863A-41E8-9ECA-1103ED0C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8D3A3AD3-A7D5-4758-B809-22688A801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2EDF90E6-43E9-4226-B6BB-31159EA56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99B429CA-78F6-4420-9CC0-52010468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477A2320-0182-4A72-A4E0-9AF13E314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AC434486-2D7E-47CE-A560-6F3980C1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2CC39505-C527-4C51-8E28-017A73070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104A6FB4-2B90-4257-B396-FD74B0758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F33491FB-0005-4E4E-A697-82D38CD6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1762DEBE-53A1-4EC5-9F83-31BEDAC42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E810A793-8E61-4278-83D3-141018E83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F4AFF14F-62ED-4BA0-ADBB-59DA0CAFB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30A80258-5DC6-4FC8-9B1F-4E41226A0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C6ADA75F-BB92-400E-828D-F5253A6A0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167F9D23-9D23-4664-B2D5-68C9B837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71B62591-8758-48EC-ADC2-D73743BD6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FB021978-DDB4-4F7F-943E-34A97DC2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A3A6EE05-D50B-4F23-83B9-E63D95642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87C09025-69C9-4211-980D-A6E77E44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5D1F3D8D-D805-43BB-8471-35CF6090B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2E0C3A63-3C7E-472D-80E9-A62D5555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EBED09C5-0401-4D8F-8C1B-AC9770E93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B90EB9DD-872A-4156-843C-3D8598652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612436F0-1367-4F81-8358-295303C8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41041BF5-A4ED-4065-ACBF-45D7B89C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3B365106-46AD-46B4-8FF6-639563E1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930DFF4D-F041-4AC1-A388-4E5B9D530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83C6C0A3-8DBD-4A25-B23F-B498D22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F67B5897-4738-40BA-8C68-96CC6BAD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486E47A6-CADE-402D-A55B-6C17BE1F3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1FDDD818-D8E4-421C-9D47-6A99C4AA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AE954EF4-24AD-47EC-B4EE-49ACA5400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FD49C8AB-F76E-4626-AED2-303E9EC37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1FEFF39C-9504-4315-BA3A-1B10B80D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5C80EE78-F951-4A00-9E91-A0668C7C8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D23B2142-005E-4961-A2A0-8FE1A6B8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7CE80A79-111D-4708-9CB4-2A5BA827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FDB6398F-7E88-4CF4-90FD-3DA20245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7C2EC25D-7DA5-477C-B01E-C028E2D12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61704494-ED6C-4F71-8E95-29F49B5C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635389ED-8868-41A3-87E2-8B0BF621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473E2AA2-6F00-4A2E-B9BA-BF2D807C2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D8658BF2-6969-4F23-8DF9-FD392346C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92875CEF-451E-43D1-AD44-7586AE7D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B993DB52-804B-4544-A243-E3EC7B187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4FCA5646-35BC-4F73-82BA-47C20313E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8819F876-98BF-4BDA-B149-74F43032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48EA06C9-3C56-4245-8AD7-4CF2219E2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AEC4A5A3-B7F1-4E3B-B178-3D65E9E3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2CC9F87D-7E79-44F6-AA4E-AE398955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8BA1851E-CACC-4C07-91F8-6110ADFF5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C6EB1047-6563-4C95-BD30-218CFC87A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E081D460-33D9-4DB9-A93E-20B9D9B86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B6B63436-3881-455F-A8CB-DC073CE7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41C774E8-22AD-4B1E-968B-FE28B6566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616A591B-4DD3-4B82-98C1-D3DAF2C0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434DF30F-07E3-46D5-8995-0ACEFE9BB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6655344B-B156-49B6-90EC-F8AB15EED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E07813F3-1EF8-4C44-80E9-AB90DF93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B5F60B11-25BF-4FD3-B883-C1C7EED27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2325FBF4-C552-48DF-9640-8D2FB774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D6EB5FA6-A798-43B5-B14A-D264C08C7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03C8D7F6-8A08-411B-8804-BAC375687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A40B36E2-687B-472D-8ACF-71EF35EE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7713DB26-6202-4AFD-9BA0-98B6A3D0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958D30DB-221F-43C5-A87D-DBD5CE5D6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AA91C02F-5B0A-4EB4-AAF4-158E4B6EB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8FBE9A0A-F8FB-4BAF-B87A-CE531B386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0962B030-967B-4D2B-8F56-8F0F2E9A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1F5361C9-95A0-4F6B-8435-8BA35B757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3F6F6524-703C-4539-A876-817A2824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4E9C2D6-85CF-4FC7-9296-5E15C2C2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00808DFE-1169-478F-8557-3E98E7177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32569970-A6FA-47AC-B534-005E27161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FF727E59-01D8-4519-9084-1096B132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85178BE3-168A-4BA5-AB85-2DFDCEAC3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578BA3E6-7BDB-4AC4-BC68-E0EF692D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A44FEB57-4B4B-4075-B761-729E94AA1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5F8D7AEE-24A4-4BCA-B923-CC3E05560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28C9FD52-C3E3-4167-899D-5919A705B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66FD078E-33DE-4272-8ED1-0ABD6F5F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FB4D4804-4483-420C-BCED-C2863463B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A24A48E3-DDD0-4169-8283-AAC67059A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8DED155-BBB1-4644-947F-199F13D1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F50CB-740D-4860-8053-0475230F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2EF348-14DE-4956-B123-D61E1EB9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6C619A-225F-4B1F-89E5-4AA1EF86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A96B1A-C7A5-42AD-807E-1A5CB32C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4FFA28D-CD8B-4DAB-AF5A-FD4E7E4B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BD371E0-EC25-45D1-924A-F17F4C5D2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3AC0FB-642C-43A5-BA66-6E54BCBE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218D1F6-6587-423D-9D5C-40527D4F2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6F8E4D-E96F-412A-94F8-3661183A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3144C9B-5FF0-496E-AB22-2308EF739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4414760-2BAE-4337-A41E-6858DC4FC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785CBBAD-DE3D-4CBA-8F1B-D723B8A5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213F9D31-ED05-4273-8AFD-B64244CA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753C105A-6A0C-472E-8332-7A9897AB9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A9DD9BDE-CC34-4726-826A-CFF117BB4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7CDB5AB2-A62C-4C46-9FFC-441D5E72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7CB7EF92-E91A-4FB6-BCF0-77601628E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58F8D492-3D1C-4EC7-B583-4B2A652E5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7C798F16-AB55-4CA7-ACCB-4E3BDCBF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C9A8BD28-0800-4929-8765-E282B831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68D0623F-DD10-4866-A907-C17C2AD07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36B35CF7-E20B-4F03-81A0-555EBD74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8089AA8E-7A2C-47D4-8916-6DE4058C6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408B795B-F6A8-485F-B618-F608C047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CCCA91FF-EF93-43CB-AEF7-F8E7A2059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8E3A03D6-9C18-4B89-A0E6-5553DFD95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F3E0D3DC-A28E-40E4-96FD-D201D42B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3BC3C078-4050-40FF-8A0C-6501F7F5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15DA4DB6-F6D7-4477-B533-F949998B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5F6498CA-5A7F-41ED-8BFC-345314C2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F7F9CE43-FBDD-4176-AE73-FD873508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B834F97-17DC-4DFF-9EE1-076D8EB4D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B782213C-EB73-4639-AC33-E9C34571B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3CCC4803-303A-4F3F-BB46-DA6821C38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08E3141C-5CE0-4B30-A58A-4AAD01F6B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F487DA90-ADD5-4901-8565-37F80E686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09D44280-7BE9-4673-B570-451D3AE03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8FAC2BE3-2D2B-4389-9AA7-7165FF79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04B144B8-DFB2-4882-9730-D5C1B8B00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54E76F20-C2AD-4320-92E5-6B324872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505A5BAC-EDDA-40FB-A936-BCA1BD31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4A9CCB95-AE8E-4835-87CB-E2DB597D4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49FBD29B-F831-45F2-A585-9CB709F08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C1C65CA-FF5A-44DF-A017-DA2B36B7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3010C1A4-74DA-4F5B-A4D8-EB929B8AE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C3A041F5-A032-45CB-8642-8733821C0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432DBBC5-93E0-4EDA-8FCC-69D6EB675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A7759ED8-51FC-47DB-BB1F-BCB82312C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07A22623-6692-4784-A1EC-41599F2E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720BF9BE-306D-4E2B-8BB7-E6B89B3D0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C5AEA745-08F3-4E0C-932A-FD5B1A128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44877EB0-957B-4D4B-833B-50514581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64CE00C8-7F5C-435C-8521-514336915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294EB7AA-EA80-4582-9224-721E5C97D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977B6C00-4078-475D-B1EF-13705E37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571FC5AC-3433-4518-95D2-596D9ADF1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09FF17F7-19B7-4BE2-BAA5-B2EBECA3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FBA89FAF-6B98-4028-9810-67240F78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9BB8A50B-1D7C-4276-A34B-E706124E5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2EF567D1-93BC-4705-B541-EEAA898FF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52D20BB1-BCC9-4BFB-8BE2-05E5F8A8F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52A5FE20-86DF-480C-9043-F3C90C06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15A076EC-87FF-440D-90F5-378F0D4F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9B1883C9-2DD6-42BD-A0A8-09A65C67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A75BC10A-E6C6-4245-8266-75DC58C0D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244A2790-7A60-47EB-BB19-D383DE36B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956C4318-0256-4076-9683-577769463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C03E377E-DEC6-4388-9DDD-555ACF19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87411AA2-ECED-4113-858C-E15B6E7D0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38341B0D-BAE2-4770-A608-1CA76F5C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6D5DE743-F841-417C-95F7-23BECDA01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B7DDCD60-1361-4EB5-94E6-6AF2C24ED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E3BDAA16-DD34-4A72-99C9-165C5DEF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489AE311-4CF3-405F-A93C-B88467DE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9EF3005C-3A1F-4510-9524-5214C7EB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67F41D0D-58E0-4374-800A-43B9AA316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B92B10A7-FF9F-43F6-B25F-EBB829C64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234951CC-E2AC-42C7-8B23-CD3027890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FDBDC68B-7DDF-48C9-9F76-3EA0AF859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1D519858-05D9-4C48-ADC0-9A066890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EE7B2E54-EB5C-440B-9867-DC900F087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A3EA07E5-7615-4C95-A91C-507BED88F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891A0826-0EF2-480A-86E5-30287E71F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84DFA0B9-F6BF-44D8-98B9-A84C93F1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CA26CDC8-0FEC-4223-B99B-0748ADBF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3387E52F-7AC5-49B9-882A-F1459D977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E46FD14C-E9CD-41B2-87D8-BFD7E1ED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3388D000-187B-4DCC-9236-246F4EB30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0766E1D6-5264-4145-9FDA-482AEA97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087749A1-2079-4072-9C85-D9F3B3D4A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3F4CB575-B9F2-4117-BF2E-64A37424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D39F0932-655F-4AC5-A994-46D50A18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0D8F9FCB-0452-4C38-A77A-9404C6A5D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E5DDE6A7-4849-48D1-85B4-AE619FFF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0DA7DADB-8DC8-4EE7-9F45-A72C4B7B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564670D9-ED93-483C-AED5-4838321F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68AF043A-4EE8-4EBD-8498-E39B75C6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260FE45C-FFEC-48D9-A9BA-46C9372B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8B564B03-67C9-4ADF-975C-5616E268F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132A3971-2565-4BC7-B62A-ED73B6BA1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96EBBC7-CBC0-461A-A02D-022FD28F9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5C4D2EAD-F3C3-4C1F-89AC-329A2C44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2D96912F-45CE-4B52-A719-E2F92C9AA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5F9846F2-C495-4653-B55C-E9D58458A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E626968-1706-4068-BC7E-535C0C06D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5D445675-2C6D-43DE-A62B-8FE67BE2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86BE208B-145F-416B-8D67-3F8A18F7D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1608B29-CF2D-459E-B6A8-6912D75B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1AEDD-5F29-4FC2-9671-81895DFC5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C4993-10DB-4019-82EC-1BCC81D82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DAEAD2-66B1-4FE0-99AE-8696E64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260B50-6340-4FBE-A3E4-B135687F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9BDF1B-9799-43EF-BB31-9371CA206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1DE4B1-4946-49A9-878C-7AEDE93DE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3C58F6A-FA0A-4FD5-8D9A-1F97BDD48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29414-E270-4EC2-9C43-46207F88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829D7D-694D-45C1-93F1-FB474B78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75E03A-99B3-45B6-97D4-EF885631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0A32DC1-4690-404F-B719-1A1625FEE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CA6F1A06-FF2D-4A0B-A532-08CA06DEA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4C22E36E-8BD0-4D07-89D4-578F56E0D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1CD7C856-DA57-4008-BCA4-7748F0DB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60A7EDEC-8BB5-4503-8D98-60B87324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AD96BA71-2617-4539-B95F-D7017DF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22146BFE-8C20-49C5-A068-6E790D75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DBB87EC3-5938-4514-8694-E5067C5D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0FE1EEA7-A465-419C-80ED-9AE72CA94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6AFFE093-4668-44C6-932B-096E8C06F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7FE78B4A-7985-4E89-AE2A-F883852F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68726388-5B82-4C18-83B5-CCCE3890D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CF33B070-3780-4ECE-8141-0B378062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175DC2F0-077A-4928-A492-A7CB7AF29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48254C52-98FC-42B6-935A-5F1E9745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A3737659-468D-4F36-80CC-C268CF220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64C83888-2FB9-4889-8D56-1DFC86E8B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55FE1EC4-ABA5-47C7-BB8A-8CAE3FA75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D1B67F9E-418A-4721-BE72-B2119431C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BABC2451-02BD-4492-A573-F4BE9B008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85EC92DD-C6F0-4628-9674-6EF63D24A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622CAC52-FEFC-4001-80CC-587CDBA3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F05FFE78-1EB2-4A08-A69B-1A497662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3F573C92-D891-4E84-A9CA-3432E0082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507B42B5-1E60-48A6-8802-B43E19F5D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2A24E503-CB13-4A46-8DD1-BE65A51E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7D10D258-DA0E-45EF-B7B9-711ABFE5B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95735FA1-9790-4C2E-8837-5C4414364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F8116E41-3E60-435B-B15E-F969F3EA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6E4EA9A2-E3F0-4B06-8FA6-7D84C06D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587B9155-F7AB-44FE-90BB-4E5C6A457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C67D8B92-0A8F-4774-AB03-CF3F47FA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69463209-AAF5-444D-B1CD-D0818D012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E04D4616-A882-4D65-B676-0FB160354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1F3FA399-E09B-47A5-BA3D-8EA8BE7E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D671EB59-DCB2-432A-BBEC-36CA1B629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4703CA56-D0B7-475A-A9D0-EE6B3FDDE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52BA0DB2-DC53-4F14-9038-C325D1F5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A3443C5-EBD8-49A8-AF9C-B02D1DF5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81E2AB8D-1E7D-44DB-B252-A586529F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F628DE64-7056-4AC8-BE12-F07D86CC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9F98F1F3-DB6D-43D9-B37B-8D134A478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F1CF1009-0CFE-4E71-95F5-4D8C0F90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B3B46E17-3470-4497-9CFF-5BC39425C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473AF3D2-791A-4C39-B439-86CC9562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35C7464F-DABC-4DDB-A0E4-940F1F312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8C5A01C5-7F68-4B34-BC60-C577DE8BF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F2EF2AE-BFDF-4A6C-96FA-3A460E7F9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746F8029-B5B4-4B82-A11A-4E420636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15D5EBEF-E03F-4F00-AE86-4F5353DB6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4C446C1D-6F84-4277-B836-FDCE3106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C5B256EB-34E4-4CDB-A69F-928C8E04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3D9D9558-A80D-4C6A-8D0C-F3B032C6B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4DADA2FF-349B-459E-84E3-5F5EF40D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E63E55BC-F326-48F7-B938-146A60481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954040BB-4AE4-4E08-8670-6BDBC3A46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635B1C55-5442-4BBA-A092-3627589D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ADF35846-D93F-4AE3-9C2D-DA8B06CE1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E8E4CE03-9AB2-4DF2-B07B-839DB43A7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46141FF5-35B4-4C97-836C-6C2FF639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4331A004-F1F0-4954-880E-AD108CE4F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38C67C38-412F-4ED9-901E-840C467F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F67C29E4-4A1F-4163-8290-67A78A63E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91712224-B802-4C18-804A-4F854CCD8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33447CCF-45D1-47D6-9FD3-E9AF73812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FD268C9F-A05F-4264-860E-E1B3944A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D4F6D5B2-7629-45FA-9119-2DEDC558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A930FA24-DE98-476B-9565-D767665A7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8415A91C-1BDF-43A1-A58C-F9C68E892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DC80A5B1-58A1-4511-A569-E52C73B6B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865EFFB1-03AF-408A-93C3-9A727F20C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FFCA35F8-1F67-4A62-9782-5C0D4F27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3652CB0F-9170-4BFC-94B5-B225088FF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92E2054E-3FD4-4B0D-9788-3320BD50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CC351186-AFCE-43EC-B420-FEFB54F73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197566AC-3510-4E6A-953B-CFDC1280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40E3605-9EBA-419A-A6C3-F218982D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68596CE0-2C51-4F9D-BD8C-E7DED738B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1308FDD8-CB2B-4548-9B81-58536288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5B34275E-370F-44E5-B1EB-D8F606AFC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C932A684-049A-4EF3-96F7-1AA997EAE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CBC603B2-40B2-4304-9B87-D78AA3FA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42123F87-E861-4611-BE68-CE54EC032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6327DB64-3312-4787-9710-A0B34C48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C374AD00-DE1D-4DCA-A98E-3F2FEA4B7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B8424AF-04ED-48AB-818C-F59E3363F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9EA554A2-90AF-403C-BD52-2D0D2935B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DC97587D-364A-41C4-BE4B-027A68470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0F85B259-50AE-4830-8B36-7F62671D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236ECCF0-20EA-464C-B0FC-DE3D0D2D8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6FFFE59B-CF30-467C-B081-A5E0C7E7C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E523CF3D-29B9-4D91-B2A4-64BBDF248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3DAF52F1-DE34-4F86-AAC9-0544336B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7BEF0574-805E-4CEA-B030-70BB62132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79E358A-3C66-4927-857E-0CCE96BE6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D608CB75-2D0D-4FFD-82A4-683063741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3B74A372-F139-41C5-B64A-A4DA526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9FB1D702-EA6D-42C7-A208-0CD8A31B4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8B3B0-39D0-4803-80F5-B7CDCA05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B396C-E877-47B4-B3E9-A210AFE9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021DD-2F3F-4174-9A63-C75A6E06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1986381-6DC8-4FAC-AAE9-CC18D6C4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716AB5-70B7-4907-A4D8-DF7F7F0B2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0AD6BE-F606-4B03-94D5-9A7E85D5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2F9C459-006F-4FCC-B767-775C1B053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461081-C9C6-42CB-9AEB-37FF99F83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9362B3-DD7E-40EB-AF25-F7C929DE2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71571B7-938B-4AB9-B4D5-A550265E2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E28795-3D64-4833-827E-A6CF6ECE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5C845A42-E43B-42B1-A9ED-AE4F3809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DB29B29E-7278-4C6C-B0FB-746BEAF25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D11AB08D-9B86-44C2-83CD-9FAEE528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3684B079-6C82-40EC-9BD2-4878C3D4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4B4DC3E0-812E-47F4-93B1-A0CD6C49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FCC8C3A8-5682-47B0-BEF6-8E90CD2E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06A5FA09-1B29-4D45-9EEF-9BAF0591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248E82C7-B0D9-4DD3-A4B2-E6B6D136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C4051F36-55C5-42B6-A634-1F33EF3A2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B58F05A0-746A-4CD2-8836-DE3D2E90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DD295CB7-FE66-4B7D-AC7C-414B9FEC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447DE0C9-781C-45A2-9FC2-28094DCFF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6C9B28E5-E2D1-4D25-9B82-5F98CB9D6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4A5FA6A1-AFDE-46E0-BC20-06F12FC4C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A12247DF-9FAF-4B88-BFF0-BB155FA13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ABF297FA-B22C-4B49-A623-C84324307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E094B1D0-CD66-41AF-99BA-2A2F8C46F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EECF40BA-9601-450D-BCD1-222DF292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0AF71778-3A57-4B3A-A5FB-CC2B28D26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8E7DC400-E42A-47AC-9289-6D936C9F7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541A1762-AAA1-40BE-BFD0-ACAB64C4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D63C6F14-F856-48BF-A01B-B6CBB972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C6F34027-021D-48A5-A154-14F5FCC6B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B4D8ADCE-125D-4C33-AFFB-112EDC1F2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42E8011D-1EA5-4A07-9F59-8F61533E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F6396F4B-BA46-42FA-B254-72D41FBF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94AEF3C8-A54E-45ED-963F-B716A735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ACDFAAC5-77C1-4B4C-8E06-4E5A76828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05E4199B-430C-4351-8577-82700F214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8A01F847-1AD7-43EC-931F-825934747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075FFEA3-27D5-4581-8A6E-9D11FCBF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8E1A7C37-5A5D-4546-9D42-67D1FC3E3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FFF013BF-E0FF-4F9C-B3C5-E3EF8978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95F7A34B-2AB2-4E7C-8C12-882D4E56F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AD9DBF03-7A4E-458C-9E73-61B6A8ECA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C01318D1-3360-4EEE-82FE-CB4C15CB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A264D0A7-9769-49B1-AB89-6BDDBAABE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CC7AE964-3F43-4D2F-8E1E-057AB7FB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54145919-7AFE-4B68-9389-21C550D4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AF710465-E669-4FF2-8C27-03DD2E449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9F55288B-BE6D-45FE-9CE1-58E3D9320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8740D9A8-CB22-4AE2-BD58-7AEAC62D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9F9ED84E-E39D-4499-9E48-3BDC9772A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E4C35E76-0087-454E-BFEB-3B3EF81D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8C0BB7E7-12D7-472A-B046-4C1D59D7C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C07A55AE-1EEB-424A-A9D3-414B4B97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C6C6A1C1-2500-4FC5-B5BD-F05B96BF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8ADF68A9-5B22-408B-99A1-BEB84BB8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BF3274BC-F849-4B02-9EDA-AE456522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EE91E479-AE8A-4909-BB44-015779C5B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8F0D0B82-F8B4-4B98-886A-A9EAA8137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806D401E-9969-4FA3-AD0E-5B8A4A41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13ADD047-078C-4C73-8EC5-9552652FE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52D31758-8363-4D26-BA82-7512B499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BF69D836-3FE2-4BD9-8AFB-52E2C2B61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90EAE67E-D8D6-4427-B772-9DE328E3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C87C7C4A-E170-4175-A95A-7C349D38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26282143-B624-4290-A9C0-6E48F20CF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93EDAF92-DE14-4E74-8B65-EA890B1EF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DCDF9990-CA60-41BA-9B5A-24389361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EB6C44FE-52CB-4BC5-A682-9416981C3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93F04263-CE38-4ACE-883F-FBAFE1704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B53D0221-0DB4-40A3-AC5B-5EB4A8D5B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EF2BC39F-EDE5-4585-B116-B590131C3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4D0B1849-2379-40DB-B179-7F2627380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C17A378B-904C-4FCF-878F-BEC10A64D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DE5867A4-EAC2-4EBD-B27B-940194FEB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C2B22AC9-1F49-48FD-BE5E-0AAEBB58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F3095F05-A32A-4756-A82C-AD62745C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83233DD9-4BA2-4BE1-8332-BA7CE0ED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0C4BB2FF-E8BA-4770-BF68-E55D62087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EA79035C-4AB9-4343-BB63-10C77CFC9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DD6007BD-1963-4A1B-A0B3-BD19F548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D852B4C9-D29A-429A-BEB7-D73CFAFA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98E7A971-1327-48C4-A399-C57385F40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FBEEC73B-FED5-42DA-B63D-BF18A075C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B5C5FEF6-44F7-41A8-9FEB-8F00A4E2E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4D522520-CC2C-434B-8FE2-61396F0C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EAFB7E77-C0D3-4E48-AD76-0E362E97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4A29B6AF-A95B-4663-806A-66979811A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E60684F1-43F2-4EC2-8653-A342A227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0249D39-E2BB-4A62-9B50-773B84EAF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9DA06D89-2E52-40ED-A581-502DFDB0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55D69464-F9A1-49C1-8423-8D3701C4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87EBB2E8-2D09-42C7-BD45-D6783C8E7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28AC2DF6-4FD7-4075-B396-13D9527E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653DDA80-A901-4FF1-A5B9-F82D1FE0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C1EF7571-E6F9-492A-9154-77B6CFBC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8AD16BDF-FF38-4672-ADC7-4C1E8375D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4F15A68F-3AEA-49A2-8CE2-B416937E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F6C68B28-85A9-431D-AE92-466262838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02B5FB1C-6A23-46D7-BDA6-3BAFAC664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6A1915A1-87F9-4AE0-B1FF-7CB6FDD5C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F16B3061-630E-45BF-9272-5CD108DB7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CC2B6CE5-9E41-4917-8324-03E98647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A8DA0E73-8904-40BC-A2A1-4F00EE6EB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FAF45E86-2B8C-44A9-90C7-8B2C6C5FD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A5FA1C-D94D-48D4-BCA6-6BD07BC2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FB26D-871D-4F34-B024-BA948C2E0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6558FA-70BE-4C11-A4D7-4F0F88A4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077ED2-C904-4A50-9E5F-4A269FA47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1CC9E70-B796-4BFC-AC33-A49F0965C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36E040-A81E-4285-A4AE-E13CE9CF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99EB3E-8511-48DE-AE7F-384E5816A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9C0B20-3283-4FB0-B9CB-5E40D0688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7DEE7B-5428-4FAF-A3DF-0BB68BDAA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C819216-AA53-4CAA-8D30-288DB0758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704B30-2FC0-4577-B425-CDF05E973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206AC21A-2373-4588-A9E8-03A326662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349CBBEA-E38B-4552-B6C7-A4996CA0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EB7006B4-3105-46DD-ADD6-C796009D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B8B1202A-DD96-43DC-905B-381A6C046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7DF6D95F-6617-418A-8415-65DFF09C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E69E5EAC-CC56-4168-8DBA-A972FDD93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B418C697-5FC4-4368-8A9C-2573BF43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E1AC67CB-0AF8-4799-BF9E-EC1B2AC2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88CE26D5-E4C5-4DB6-A6FE-3DB17F2C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DD4790A5-3D7D-4DF2-BE2C-27CEC6499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86AB55DB-AEC3-4D0C-9088-BE8E5B65C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2BF3BFB3-C5B9-48C1-A32F-F737F1EF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69B87798-D616-409A-83F8-6A627491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801E3AAE-1FF3-4B9B-A48A-29DF98018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E170FF5C-0D7A-448E-B988-B9BDA8AEC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0AA206C2-2BA2-41D3-A4E1-B31B8BA6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C667610C-6F8C-45F8-A4E9-B094D3B47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4C94DC06-BEA1-4D72-840D-3C683F3BC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6A650BAA-AF63-417D-BAC4-24933D2E8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8B1BF124-21B0-4CDD-A75C-A0B882AE8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14950FC8-775F-4A15-A9D6-B09907DC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86F90E38-531F-496A-8A30-7881F7E7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C7632880-9557-41B6-89C4-7D08A9D12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047E4031-F2C5-45E5-A153-E6D0F69A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D03D413E-DA93-4EA8-9FD4-0AA16266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D52877DE-39E4-47F1-91B6-D3D9EFDC9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F76A52FF-813D-420C-A51C-521330E5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FF4AA0B8-EE98-4373-92E7-8DC12D56A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4BA463A6-2296-461D-8872-143BA3CB8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AFA6C7B0-D8B7-46E3-8D8C-23315965D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019F6B13-ADCB-446C-AC8D-11F46CE3A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1D6C0A18-3181-4089-B251-72BA66331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982715F-748F-4111-8009-E9D4ACDA6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874E80CF-18BD-45DA-B046-ACA7E0B5D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26AEF8D0-B9BE-4A6B-B33B-2E8B73E3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EA0A183A-3E75-4D78-B777-46027E3C7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E010D864-094E-4182-8A85-1BD227F3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62C91AC5-E773-4346-A3CC-40FEF4E1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0EF605FC-3971-4D41-9FDB-E6F7AD181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E4088794-145B-483A-9329-512BFC11A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7BD643B4-1169-4EF8-BE24-6D560142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F2A7E4C6-4955-47AF-A710-717837D56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B8D34C2C-6F5E-4EEA-873A-689C0B9A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83F15F95-7C52-4F55-8F84-C736060F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49C836B9-B27A-4B51-A29E-ACA5C908D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67A9F7F3-AD05-495F-B361-FC8573A17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CF1410C-9680-44DB-96C6-F1057AEEC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A855195E-7653-40FA-9635-B3E5DC24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1167B978-2054-4D51-9FD9-CFEE7407B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EC14446D-FCF1-4AFC-A553-390E96881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88F06B0D-F8EE-4E29-B2D6-AE3CEE4B9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645F2F2C-6E75-44CF-94BC-7FCAC2E26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C6458255-7B1F-444B-A0F4-C5BAF998D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45C293BD-E0B0-4CB9-A9DE-A3E87298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229260D0-D463-4B83-9C1A-17F47667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AFF48CAD-C203-43A2-9941-A16AB97C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DB62277E-6D6B-47BF-8B0F-7B534E314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022BB086-5FCD-45F7-AC11-B696A2EEA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7F3C9AB8-FE1D-40E0-88ED-CCC89A138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3AA7A069-60EB-4469-9F40-107BB60F0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0A3E6FFA-2242-4F04-84BB-774E4630A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EB27CA88-EE83-4605-9922-FF390724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2C7CD0D6-9EEE-4A0B-B634-22475F83C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8CE2DF60-188F-4F1A-BF0C-61CF666A5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77CF90-0BB3-4DF4-B460-40ED4B5C9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3C4891CB-4138-4013-8C20-FF57F44C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BA4B23E1-804B-49D3-A5E5-B02671AE1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97D4ADBA-F115-4F3B-939E-0804A2F5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0104F6F4-47BD-4E95-86E2-19385A24B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083EE596-3A6C-4238-94C4-48B59C58C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F7858C95-988E-4AE1-B185-3C4B9E5B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79CB448B-8A41-4424-A393-A9BA10638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33D0D53E-6F65-4140-937D-BB56CE10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B154CB26-4D15-4CBD-BABD-589CC2AFE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315C39AA-970C-4111-B30A-DAF18D68C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85FFA6E-F230-47D6-BCFA-64EDC03A6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F6EFDFC0-4CDA-4E7F-8B40-DAABE3025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F910291A-1F6B-40D7-8B23-009C69E7E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B06C2EB2-974E-44B0-B591-F79DCF424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D5A48E39-F713-4A82-9863-1F0D1C9A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D4CAFC9E-67E6-477B-AB6F-7A03315F6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868EECAA-CF45-4B20-8926-C4D9D1E98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A8F472C4-09BE-4DF9-B921-08AAC3B5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4F5449F9-6EAA-44AB-9117-9B5BFC8B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8725804F-A918-491A-B9EB-87F7347F3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9EAF052F-AD03-463A-976F-EFFF8CF04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26B77255-3707-4FD9-830E-792388D0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2E026C61-6CD2-4613-8AB7-E0E24E803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DE63EA44-862E-4C00-A2A7-0F1A48C3E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3841441A-7DCE-4690-8E5B-8637B334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44C24388-D427-4406-B33C-37D25C4B5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F42DE185-8284-420A-B68A-87E7ECDA4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65A8DDFB-B2F5-480A-91CD-95A174C11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E58EBD3-0A30-4606-85C0-38A9102A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30CF6078-A22B-4B88-BFB4-593BA0F34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53FB11C-65A7-41F9-BDBA-976FF51C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3EF99760-ABB1-40EE-A3AF-9CF59A26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EBF5A-896B-40BA-A935-EEA51A69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082EF-E1E9-4529-AECC-2EA473F3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C225F7-C1BD-4E67-AC60-A334750DD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653884-8510-4994-8EC6-27950E101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527043-1C30-48E1-8E63-E920E1C3E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5581F8-6E86-4563-A0E1-38DA112A6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6D599A-4682-494C-9A0D-EEAD5633A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2CE227C-0916-4EAD-A690-0F7C966B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4777DE-7560-437B-ABF1-79A3562D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881A6E1-2AEA-4445-B42D-4B60F26C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D2A1F74-D8FA-412B-9B77-BD5916C0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E030F350-E7B9-423B-8A02-19C965872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0349DE35-0C0C-4E27-8D53-DDF70617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BDBF32BD-3BF8-45F2-ABC5-0C09B86BB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5DC1FB55-7081-4910-BE70-260323A2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AA1888BB-0CC2-4CFC-8AD9-5532F268C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3BB4F88B-7C65-4976-B9EA-83FB7098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58AABC47-A887-4174-B1BA-6172F4723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60E0B844-A932-4D9A-9D4F-3BFDAC0B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44E5F35A-3B56-441F-BB5F-BA3A5B7B0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D3B8E95D-E2D5-46BF-A4CF-027D87044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8594CA87-549A-4C16-B035-D1249CBD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50B44CAC-05D1-42EA-ABA0-EBC59ACC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348C048C-16AC-40FF-A5E9-5E47B2715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0177EA39-1187-41CA-A267-8DB116F77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7A931D17-604C-4621-AE9D-0E8DE526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FF99C277-09FE-410C-8811-C92B0B16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0F420B12-6058-4813-A8EB-9FBB74DB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9B53334B-1682-48C5-BB72-8899BB051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76040728-0281-4501-B293-D2176CE59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7AA6EA20-8802-4BAA-810E-48F61B1CA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EF83416-BF6D-4184-ABC4-9568736A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56236BFD-FAE2-4CC4-8888-C61E267E9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D4323DBC-39FC-40FD-A8DE-78374FCEB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80ACD8B9-EA10-4915-B636-CC3BD2DC2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90D214E0-D94D-41E8-961A-498347F3C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24A01910-E2F4-4EA0-A41C-5B95CD14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7BE7CCE7-90DA-46B4-A4F5-D2A24D20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A1D2743C-9E94-4BA9-BD65-330CA79D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5BBE6416-7F14-4EDC-85B1-59FEC1E9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2B9D852D-5310-45A1-8925-8C5179352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99FA1BC4-89EA-4753-9757-BEC01536B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93F8945B-0E0F-456B-90E4-1509D119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9E7D04C4-B1C2-4D61-AD18-72CC6AC55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B2284EA4-C493-4E66-8161-EA2D23EBB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2BB29F0B-D22C-4547-936C-4DC3AFD0F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25F6DC91-FAFC-4666-8A6F-6D23CA2E7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8ADF1D79-DBFA-4DAD-8568-4508BA27C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B77EC772-8FBE-4588-B5CE-5529B1DC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1D9E714D-C5F8-46CE-835D-5B910CF8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E6841CA0-6E37-482E-92CF-B005FAAF7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A66F562E-DA16-41C1-BFA1-F16751DF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7601C415-A514-4255-8004-1DB09D66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E66C7212-1400-46B2-92D8-7D8BB4F6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44287530-76F8-4C53-B73C-D70FAAD8B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7E1C6C1F-EF6F-4022-BA16-0B31F238E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DF5E7489-1A94-46EE-8DC8-67BCFFEF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E5B1766F-6C3D-4275-A7D0-D4068041F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57CB2BB1-21CE-4DB7-8ED7-1179C705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E8A804DF-F2F3-4231-941E-E3C667FEC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FF73CDC3-E510-4FCE-AEE6-8A0ABE8A9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7BEBE68A-8D52-4788-9B82-60B61760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38B0BFD1-EE1E-42AE-9347-414B64C8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6D193435-FA58-4DB4-A2CA-12DBDB501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06F88B87-6290-48F3-BB82-BD151B18B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91DD752C-FE6D-4A68-94F3-ACF50425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EBAE45C3-F707-46ED-9277-216EF1D39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A972EF0A-27A4-4F0B-833F-698D47AF3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C6DBA9ED-C13F-4013-8149-8F3B1601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8194BE12-2A75-4829-9FD0-685CDECD0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AAA7D604-B62A-4A64-9195-CE3C1495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713EA4E8-92B9-443A-9321-2FE3CD2B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BF18D3EE-A806-4637-9A11-3A8115B6B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7AE51DEB-8519-478D-8FE3-099C04A69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4375D992-A656-40F5-B4F2-4BE2B357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BCD88461-3D7D-4665-9C27-BB21931C0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F0BC10DF-0D4E-4B98-89D7-09D149CF9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3AE8DF95-0508-448A-B0A5-DF0AA92DF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5AC6DFB5-CDC3-4C12-91E2-0CB14A67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8572C5D4-4A7B-4E47-8498-12A23B56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496C5833-E57F-403C-A527-F2648512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B731695E-1CEC-4CD6-B7B5-DD8D44D88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F9855F62-ADFC-422B-938A-8AC029703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31954E59-1E2C-450E-930C-2FF2854A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DE8203FD-DD98-4F16-9E72-C56170FEF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C5DC6270-D8E8-494A-9FB8-50F3A4E8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688DA7F-BF29-4927-B79B-664EB0990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C266F328-013E-4A34-BB31-7EC175489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3ED02FDB-B689-4AA1-B1B1-4F50E9F07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33307DF2-FA8A-4550-8D76-E9C27CD3B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B8DEE6F9-F1D5-43B6-926A-5FBA5C93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21AB1D3E-7347-45A8-9CD4-2D25D03C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EBD4146A-301C-4D9D-934B-E68C2C12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612B160E-9D98-42B1-9283-8C423BF1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0E55BED1-DFE3-4546-A733-C478D589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D7E4914D-0B6D-4142-99F2-E20FEFA64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61D41E33-3215-4AFC-994E-F58EFB8F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3BF417BD-E098-41FC-9CC5-21ED3C64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50D5E45D-0DE0-498E-9F41-42A11DF35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0582A4DD-9879-490A-81F4-6E5CC4A5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33F7457A-4C16-4794-B4DD-5BE3795DB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C04F2869-CA64-4233-8E00-6FB4AB5CF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DF59B6AE-3409-43C1-81A2-28DFD4976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C2D127EA-EDF5-4BF9-81CE-7E76B5CBF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05285B4F-8AB4-4207-8192-07500D45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3622C4BB-0CB7-4C69-84E1-F664F99F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93B01C4-FB3A-4A71-9A9E-0405C3414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59CD042-4FD0-4055-9B8D-8431EF399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B7FA7-C14E-4178-9CCE-7D017617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F5EC16-5338-4358-B6D3-1CC641FA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797EFC-BAB4-414F-9606-1A3D65E1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347CDF-1A7F-40E3-B7CA-0F143C373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B9B4F8-7A32-4204-8B5C-3BC9799B4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DBF08A-5D57-45DD-91C9-9B6FFF07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3C71AC5-A359-49BC-B255-481822D2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8E7753-A69D-4EB9-806E-1CAC5223E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D8C37D-B109-403E-AEE8-6965336C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2DC95A-ACA5-4A9D-87D5-4C823E98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35116-DF0C-4B30-8288-7B20349D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4ABF845C-BD5A-4E11-9F36-BB3458729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04DAFDC2-1249-48FE-9FCD-98BEFCBB0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96946599-6F88-4D9F-B96D-DDD13311D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42113293-3B73-4E33-8209-56494D24C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67C92A56-D7F7-4410-918E-D03822B00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DDF74853-733D-4880-984C-6AA93E00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14475BF5-BB13-4A95-A878-FC992F877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794F87F2-9827-48ED-9A51-494FB460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3853DC16-EF94-465A-8F5C-1AF20D99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CDE320D3-E136-4601-B036-66FA2A5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4A1D3F38-BB95-4E63-84FB-C521ABC0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D88509D8-1BB4-4CDE-8B75-E8699ACD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F60C791E-1C9E-46C3-8898-73D590B06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7093CA8B-CC06-4F66-84F6-CF0D8E38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7816B127-995E-42AD-B8E2-9A8A9E359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44F338FF-9AC6-4C2C-8138-ABF2ABF44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35F3E902-94DC-4EC1-8BB4-B53B81B19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36C75EC7-C380-476E-9992-35FC7F0E4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DB9317A7-21BA-4F94-A6C3-9AD7578D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EB7E20A6-5265-45AB-B0B2-C5EE107E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CBD39AE7-99D2-41C1-B215-0851E3CEB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C0448A61-339E-4992-98E2-05521564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FF2089B4-08A0-4ADC-B332-EA3313F96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22C29052-9DA5-49D0-9D71-982AB22DC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A39C1F0F-A611-46EA-989F-0A739582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1486D476-7FBA-4982-9E1C-10917DC3D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0A4BBC9B-8505-4B8A-AC8A-19E69917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6E39D176-F407-41BD-9F5D-0ABC7447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E399FC54-82B1-420D-BBBB-C88759ED8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A6FB6796-2AB2-43D8-9F1E-14E6589D6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28A77BB9-7905-40A3-AF7A-5DB35F964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926AD51B-C3E7-46CF-95B5-87EBE5F39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767C664D-5C5D-4DD7-9CF4-C533BCDF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D682FCF8-780A-4078-ACD4-95496733D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C9D5941F-507F-400E-9BF0-30D9CE610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9A1F84D7-5ADE-4608-B6BB-8E2A60CDC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34E4E55C-8015-4527-9963-78069D96A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4A9D57A-B252-4E48-AB21-09B93E4C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D07124F8-189D-4FB1-9C24-2B037ABE9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A74F8583-4460-432E-8050-32E92F8FC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6FA4A477-C67E-4C28-9F34-DBC85542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7D44A8FA-DA22-42E6-9CE8-290EDA2FC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AD67F239-0D32-4532-B5EE-F80B85C64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CBD922A1-57C2-4170-8341-F46F51272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1F5134EF-ADEE-49C9-911D-928B9E22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E3A026A0-CB29-4603-B397-F9CD458B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2C0058DE-77B0-43A2-B127-34D4A024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8AC3B34A-2265-4546-A162-F97ABC84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33BB3FC3-070B-4349-B5D3-929593F4B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83E2008F-22BC-4B36-9EA6-CF457875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1907AAB4-D7D5-4AD6-9587-E7BC56E31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F8E1E36B-8101-4091-9E32-2BE1CC1E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5A5EBEA6-2B30-4CD9-9A3B-3E6E9E1A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6A7167F2-69CC-499C-B47F-3F89237C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53586036-C56F-4E68-ACF5-1BC36882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99D62161-A1F5-4F82-ACB3-B1378D955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C0694F60-CAD5-4B43-B2CC-8EB729547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7EC2D6AC-2F4E-440A-9679-797C7DC4A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8D19C1B1-F0E9-4220-9259-FF999A02D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9FBE2047-7DAB-45B9-8FF4-D294598B1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0EF285A4-B492-4C33-8895-FC2E770CC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A7A05D75-2071-41FC-BA3E-B86C1BBC5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BA677F18-38DD-453A-A162-4AA8489D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2B829DB7-A755-48FA-83D9-92B867A7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4D169E67-7E89-40CB-87AF-54674F6A0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23DFB3D2-AF09-4CD6-A779-7069FB3A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CDEC48FC-9D2F-4459-B94D-1B3804A1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A686CB9A-0372-4A37-BE27-576CF4AF8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F26F392F-3ABA-4A30-B447-21ACAB87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88C27032-B6C7-4D6A-A345-FB8EE2615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8DAECB34-24AC-4946-B119-587A1DB7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767A943B-4CC8-4F79-86EC-58F4A3AAD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B9E56BCA-EDB5-4F43-AF3F-0F1A3ABC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A96E6CC4-763A-48C5-87CE-A25B994B3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E78D109A-5E08-45CC-ABEB-74B44811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0346FF23-7E88-4A9C-8FBC-8A1604EC8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1C85C53C-AF0C-414E-97E8-082A9948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7910E79A-598B-4DCC-80D5-B6B242687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1291B1DE-C833-493A-995F-C69AC4127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804406E-C3C0-4271-A736-064AE835E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9FCD8F36-1983-40FE-8B80-7352D5D41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5D833D4-C9E4-4444-A475-25E94EB0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A018B2FA-08FE-47E7-BB66-D80B142AF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7496F93D-C569-419C-B695-4C6FABC0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54135730-173F-4844-9C38-D7BE3D531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4C85D371-A991-41EF-93D6-F25605E9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98D08908-C5A0-4D67-8582-ABDCB3A8A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4C191EBA-F150-4025-B41C-877A66155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87DB9289-2E63-4C6D-8FD1-071E7ACA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C7F0921E-4301-45B7-A5AF-1AD4E7223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277F5499-E9A0-4D65-8633-200187E7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6D226E70-6A03-41DA-8F29-C02CEA3EC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B640EF94-CFF5-494B-98A6-E52BD27C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1D51C5CE-6552-47D5-B874-FB07267B5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19E94C63-EC0B-4060-9A2D-5F3A9D888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23D049C-38C4-409D-BD60-93B48B74F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40A8C6D-8414-4667-8437-38B9DB9FE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A645C6-257B-4BA5-99E8-58105D4D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DC8F25-FE90-4DC1-AF1D-487976D8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6B64AD-50D1-4150-BF8B-7BF3E5790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5415A9-2ABE-46A6-A9CD-D59FBD027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E53665-97CC-4D60-9F9D-E6A678030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E22CC7-94C8-415C-834F-63AB1D702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83E9CA-8D76-49B1-BA8D-1E2DEB2B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F13BB34-BA98-4D72-BD46-74C69F30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3A93DC-1F76-4D50-94EE-B6670870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EDF9CF-1BA2-471C-84B2-C5AFA0C5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AC5DBAC-8ED1-4065-BDC8-BCA4445EB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90A6C28A-7ED7-46D8-9DD4-F57D4849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D1AFF80A-59BA-4FB4-91BD-CAFA01700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F16D2AAD-E315-4F0C-BD6B-E858A6216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35DA6929-917A-4EB1-9DFD-FB86923F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4929141C-2DE2-4AE7-B26D-969E2B2C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2C71EC3B-9F5D-4B20-9EC4-F088A374E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B0C50825-13E0-425B-A624-21580F16F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36E284B7-9AE4-4268-A477-ED4E08BA2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F525DCCB-7CAA-45FD-8EE3-D892FC647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917786E6-7A55-436D-9B58-FF521E0DD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013A588B-7177-46EA-BBEF-8E13246E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E444D238-9720-46B0-9246-1F587E14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67F16ACF-E5EF-4E36-B44A-3E0F2F91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2CDF3F90-E811-4163-B5B7-CAB77CF2E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37FC48F9-D794-463C-9F19-EFB9BF45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C79AE2FF-3A39-4DE7-8F35-A8AEC35B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569D567D-56A4-479C-B9B9-7899A56D7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905F6AAB-A897-4F0F-B594-04ABD06E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2ADCFC92-FDD9-413B-9E5F-73E54A5D4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CE9A9A14-95AB-4C7B-B940-99E7CCCF5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4B7F8C94-5805-4754-8988-532E62A0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AE0E7937-E08C-4297-8719-6F0B1AE2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60ABBA8D-3087-40E1-9C48-149CCD400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53E4B2D6-8F70-4E18-B061-7B3558BD1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6F27C494-9C87-4A2B-ABEA-CED9199E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D7756070-43C3-4D77-ABFD-297B6CB1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C43F04DA-4917-481F-8B66-287CA4260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6873876B-A224-4226-8B18-ADDF6771D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6A08CC76-303D-4BFA-BE84-6EA60C1A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00EEA55F-03E8-418E-92AC-E89FA4DE8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80BD89E7-F062-44D9-981C-2DAB840B3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8CEF9952-F73B-4A83-9785-30307421E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342D0354-A405-4E36-AEF6-A2ADA385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3EF52592-473A-427B-B581-706B154D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6FBEF334-A6EB-4757-84C0-6F72AAA8E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C8CDBA78-9BBA-45DB-9FD6-453DBC34D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34D8DEC7-FB02-4DA8-95F8-93F0CE0A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91B62DE0-A839-463E-A083-FFEA9864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9ED5D9A2-9691-4622-9525-A8B689CB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D3DEB373-60D7-465E-A37C-E8E57E5D2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059C48CE-3C23-4664-B883-8B35B6889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B3BE935F-1A89-4DFC-9D5E-01A7828AD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CB25F63E-0ADB-4BCF-B248-262E0428B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57DC6F06-1E07-485E-98C7-B33528AC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A8106432-372C-4BBC-8C4E-094357B7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02EDDD51-CC6E-447E-8A92-D937D75C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154863E2-D583-4378-AA4E-0D2FDC564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B010BFEA-F69F-42F8-8C78-249D845E4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FAEA9CD6-4A3B-4403-91BD-2AB9BDE0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27CF2B-A946-483A-AE09-5E356A89B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E1D57F93-305C-4198-9477-F73CCFAB8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046A8E62-4F0D-4A1F-B354-8DA58100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DFCF04D2-67CD-49ED-9AF8-768D7E9F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380392D4-941A-492B-87EC-C748352DE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4072CA90-F750-4805-80CC-DF79E3F9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43980D9D-9CFC-409A-8C1C-C5001C4F9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F003AA6A-9DFD-4BFE-9156-11DDEACD2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9CB3A85F-CBFD-41B4-9B37-3CC26169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C4CEF2BC-0167-473F-AC53-01C80386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1704B37B-50C2-4A1C-A32F-3A93463C6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0955659E-8D0D-4BCB-9721-B162EAE81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6369DF7D-E53F-42A1-944F-082317B5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07FC1196-CAC9-4BF4-9F7C-74DC46BCB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0DC07FA1-49F8-4DA4-84C0-3831F9694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93DE071A-6460-4181-AB54-659202F50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D1C90A81-E37A-4A53-8E18-9CAB07A8B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0232E686-19E0-4045-8B16-AD2E866EA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ACD6B5D3-643C-435A-B2DB-D18EB8BA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E7B3D18C-8201-4846-94E9-D30CCE5E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2FFD24B0-9CC7-4F91-9680-426109971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7949F2A5-3CDC-4B56-A6B6-C9034581E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EA9F080E-69E8-4247-8389-76DA54FA8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148CE8C3-B311-4FBD-8F2D-E454A8C8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5EBD1ED4-D04A-4540-9BC3-4F0B9C61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E850EC3A-8DC6-4D9B-93D1-73F43ADF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A5D8B6D9-B888-4079-99A1-52E02D7F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CF5D9EA2-20A8-461E-A405-56E26D02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8B3174D5-883B-4B15-937F-06729C34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96DFC8A0-FB95-45E7-894A-F5CF7764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80A284F2-2B85-4461-9D39-31ECD5BF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FE509E76-204C-44CF-901C-97B2C72A0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40047277-2C6A-4B22-977A-54B0C9D98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B1C10FE8-620F-4AF4-9D50-88861BA35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EC4972BD-5F3C-4CBE-811F-DF088D92C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E5F783A-933B-49EC-8A8A-9F97EEFEC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60C88563-FB5B-4551-87F7-5F2037DA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96D6432A-B016-4958-961F-72B85D993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7AD33126-DD66-4B79-9C86-BEC5792D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5B959C8B-3052-40E7-93FC-C046B61B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25CC4445-DC97-4805-9D17-E17A2C2AF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6FBE74EC-5D95-4EB7-831C-F1275AA13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906662BC-6036-47A1-A5CD-B9D85511A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63A14AB9-D2B2-4A6C-B0DA-E208A46D4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3087857-E54E-48AD-A62B-134FF075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559CEE6B-00E6-4C36-B144-CB1B00BF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777B811-22DD-49A9-94BD-E9B846FDD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51278692-81CE-465B-8322-EC391AEF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F28D4F-2A80-4CAF-8C9F-8098D475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AB9B37-9EDA-4859-A9E4-F2F7C7B06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666A32-7860-4D44-A150-14CA5F622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40EC3C-C0B2-48FD-AD2E-C376F111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FAB979-A846-474C-98C1-B188F9AC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E374D-B743-457E-92CF-A39BF262C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F895E0-EA5D-4834-813D-FDF245E1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046DC3D-0212-4D74-956A-BF40C921D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28B1F73-FDCF-4F27-BD6F-F114965C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B96FE91-F151-49E3-9DA1-66D5C47DD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1E3405-0250-4F5D-B628-0934CB4E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76F136E8-9065-4FDA-99F8-F33CAA05A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3DDAB3A2-06A6-4BDB-9BFC-BD07C7F53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37E71AD5-B1CE-4390-B970-591C033E9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E9273E27-F15C-4976-B511-9C46F470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88D462B2-1528-420D-9E3D-F0B5EA27C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065BA911-DAEA-4BDE-ABE2-16DF4B51E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77B5C621-EB64-4967-8137-603C566C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DE9CE551-0569-4307-B66F-A2653FD9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E159DA6C-DF14-4556-A51D-6827C2936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E8B3FD83-7D36-4D72-BA61-8EEBAD10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8C4B97DF-FCF3-483C-94AD-E781290CC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432849F0-6E35-4941-A09C-4A41BEDD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775BAEE0-99FF-4A53-9B47-871DDC2B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AF87D910-E05C-4177-804F-51E12F6E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7929B26A-FAB8-4F49-B2C8-C70D9C748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C3E0DA0E-286F-486C-A10E-1E7ED651C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188F49E8-70EA-4481-BE81-D0AC6F5E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D8DC4D9C-F8DE-4207-A753-97ACA7593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D8766EA5-5CA3-413D-9B59-D23372A6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4BDF9569-5FE8-4D82-9C20-187CA2CC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3728B041-5B5D-44F8-9473-7CC40CD7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C663EC57-08AB-4FA9-90D9-1A0A3468C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CF454519-B577-4DFF-A54D-3872DBBEA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DBDEA7A9-4F48-4B13-9613-D3C1B98FF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FCE47A5E-F302-4428-AAF8-BC1B4CD85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52F62B31-21CF-41C4-A94D-29597B55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F64DDAF1-B33B-4BD1-B4C2-94F437A6A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5314CE57-1FF6-4AC2-BA15-4B77EB53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14C17B97-B08C-4F61-8766-B3BA55D0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1FF44317-2027-434C-B60B-613E9D4C7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121B289E-31FD-4547-9115-C56222524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3ADADD0E-2B78-46FF-88B5-25E3B38B7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F7510FBE-CE89-45D0-8224-A31456D7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CBCAB80F-060B-4623-8C93-E4707406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50099CF6-834E-416D-879B-2868A651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695A0C66-4F5B-4D84-9286-1B34FAD42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29132975-834E-4112-8EDC-ED5622941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0DB1099-3799-491F-811D-ECFA9B815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A11954E3-5066-4A63-B3D0-6CEF7F4AA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6C6B351F-D6C8-4ADF-B6B7-80B5E606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18906F24-9897-40E5-8FEB-07DEA083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C5207E0C-AC0A-4249-9266-750BBDEA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33F3C1C-7A75-4699-AD8A-E2258276A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56872A06-4A39-46B1-9661-1B806D4F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7FFAE882-E326-4A22-8975-E992CCC3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9188263B-CC9E-4629-AEE4-1279FF67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B86713B-1325-4FA4-A788-9D409A5B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0C1716DD-E030-4672-A8A6-E447B9C1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5061F978-DC7A-4CFD-8582-280CA33E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B43AEE0-5C90-4A5E-A8AA-9F2C31C1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A6EFB822-69ED-40B8-8714-B9E37B4C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5BEE2EF3-E6F7-4053-A68C-3C0FA40C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6E341DEA-FE44-4659-99F7-CB3AB7F0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5DAF4655-4A6E-49D4-B918-63AE5CE3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91C45ABA-676E-4446-BF51-F156AE87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8C56252B-2D62-44FB-B639-19E3EBB3C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87E4AB73-A031-49E5-A80C-2979C6BF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73D251F4-063D-41B4-A7D7-A7C834529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9B9488B9-7FF4-48E1-A191-D4963C14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9595A7F2-A8E7-40A5-B070-E2C4AA67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195EBF8B-77A0-45AF-ACD3-C97505F0B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B48CFEAD-988C-4878-8736-0261A02B9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04E3D787-4865-46B4-B0D4-1D6147DC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3056B851-0A55-4D67-8E21-CEF11C23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FB91DB7D-7335-4F9E-9BBB-31691E161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F34FC4B2-ED89-4658-AA97-2F747130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7D5DDC30-0210-4365-9CBB-D8421AEA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A5F738A1-7FD3-4438-98A3-AC9794921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9CCBEC55-2929-485C-9805-CB3B6BCEF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E256C886-1650-46F5-A18F-ADFF2297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5650183F-A6CD-4E31-861A-EBB6F25BA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77DB5AC1-B276-44DC-BB1E-EA3DB20B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51B62DDB-1ACC-49EA-B467-155D6703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72CC83AC-E9E3-4E2A-85A3-3E6153F5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99AEDF2C-1266-4FB9-9D19-55EB37838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08177A44-9E47-4429-9F61-C4B22E5A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5C886346-DAEB-4831-B8D8-B06E498D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E1E6C9D2-5DFC-4C61-A019-6F0A2D2F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D31F7F8D-1D48-475D-8A9B-EF65837D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5DCD091A-0A12-4655-A79A-2CFC0BEBB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9B65FEAD-7C0F-47F6-844B-A2993668E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25333EF-1B05-49BD-B165-DB30CEA6F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FFE51BEE-6930-4A82-ADB2-40008A7D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4BC43C18-ECE1-42B7-9260-7A5220A4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9FEDDCB5-6B48-4927-AC88-B693D476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876B5F3E-FEF9-47DA-B9FF-2962C7E84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3F2AD349-3F62-4752-BA9B-487ADB6D7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7BD49600-E1BE-4175-86E2-55DE6BC05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2A99ED8B-2E6F-4328-9513-3F7486444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37D72C5B-75D6-40EB-A95F-E5F2EF08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5533DF55-36B9-4210-B7F5-430826E5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60A1555F-1B3D-48E1-AFE8-125303C0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30C75183-EF43-46EF-852B-52E59DCF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A3D53AB4-6790-4357-B061-FB0C73A8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5798FEEF-0109-4792-983A-41ABE9B25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CC04F0A-9A90-4579-9BF8-A65CA8100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765B7A2-695E-4E01-B08F-596806F0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8F5428-9AB0-41F7-8A78-3A20C33C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4482C8-8277-4C77-A248-5E0BFAD3C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21E660-C171-42E7-A88C-09B82D60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92D401-93D9-432B-86EE-1A25C795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90B981-1034-414F-8C0B-B63261D95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AD92B8-1386-4FD3-99F3-4EED4E48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9BE179-2F7B-44AA-9937-E5866B247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0BE4B6-9BAB-4EF4-951B-D7B26628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307D8D-9601-480B-951B-313563D5F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15F07EF-095B-4DAC-BA78-06974A67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41D20D1-AD95-41DF-93B4-0C46767B8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BAE0D3CC-40AD-4D34-BA53-31345D9B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C6AA5C34-3233-4F5D-9BDE-7F8E4273C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14FCDEEC-BCD4-4C62-A69C-6EE5BCA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DE0D75C9-AE94-4FE8-99EC-EA2A9DAB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38F0CAFD-1577-4B84-84A4-F47F2860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D4874ACE-48F0-4474-92A9-EABB742CE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DF2F6BBB-1844-49D7-9EB5-E9B4D0C1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DCDAD17E-F1C0-49DC-8ECE-D4B5E05B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04A67DFF-9002-4C82-9314-16953133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F38EB717-7B8B-48B3-8E8C-47755086C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FA7441AC-8B57-4B52-A4CC-A4A1535C5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94C15986-8B38-4DEE-AC11-E4402FD62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66FBDFD7-10D0-4C29-9E5F-07669F8D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4F87FA80-C90C-492A-AAF8-3C6EF9BF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29609F31-41C3-4DF9-A352-89FFF84A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F9EDA5AC-F2B1-4D51-B50D-9625B4B38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CAFD227F-C0E2-4494-A0F5-5F7340BA0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DFFDA524-2374-4483-83FB-BF540C97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1C3B1D21-0C65-43C6-B065-A56D29017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CCDDF97A-50A7-4324-BBD2-55D7476D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B3FC75C2-C46D-4CF1-B975-841DC3F66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11E2CAAD-2935-4E71-ABD3-620783299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7D1D5590-1C0B-4BD0-B68F-582302182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6C949B0D-A25F-478E-8AD3-354B809D0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A57A8446-1540-4F0A-8BB4-E4B735E28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711A7C5E-1E34-4417-898D-A7D80C026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5D45BB03-AE88-4DE5-A5EB-DF3507130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B345A6E6-7924-4613-9CF8-5511A5BB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EA297291-33EC-49EC-968C-2C5BC44BE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E4775E78-FF58-4CD1-9D17-14CE157C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629D601B-B866-4482-BE77-357DA54E0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F0664408-E1AD-4D54-85FA-07A08203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8B854775-F5F3-4FC5-88F6-3E5B6376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EFE5D10A-8103-49C3-AE07-C1609D0AD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FC9F0D96-BB2C-42CB-A471-9BE028BF7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0DC55A26-5AB4-4B81-AACF-932511208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5B88B6CF-BE11-47F5-A69B-71391F641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DC2E5EFB-CDC8-4FDF-A46B-93FF13AE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635916C8-0C79-4451-BDE4-7AA9A341A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C0E2641E-4742-4CF0-B7DE-E4C27F89C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9A6FDFF8-5B6B-4992-A4A6-44984339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29C4F4A9-C873-470C-A65C-7B794FDD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83B38B48-6338-4AFD-B22D-BF942C4B7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CA4F0622-8B6D-4A70-AEA5-CC0A95A96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412EDE6D-C020-498C-AAB3-8CCF98F8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3F6C6AFD-F890-41A5-84AC-C8F48AA2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B4182D9E-F11A-4E55-8506-0BD97EB3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4CA498FB-AF77-4C5F-8C1B-ADAD6EFE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F60BF053-26B2-420D-9608-3D22B01C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88DD0072-308C-423B-A2BA-E5A16C8B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4F67A523-113C-4021-9722-A14551C3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EA1E47DD-B61A-4E15-AF90-9BAA29C8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8EE731DC-24BF-4CBD-90ED-4BCD98AA0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6AB15459-07FB-432B-85E7-E4DD8648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B1D40378-C607-4D0E-98ED-A85B9E7CE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65680F6F-B565-4449-8B25-7E05681B0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CFB7385F-5CFE-4204-A4B5-436C2EEEA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68A32D38-35C4-41BD-871C-E77DC2803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841B25CF-094A-4363-A816-EFE3E480E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9638C38E-E3C3-4849-B4CE-8A3F5822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F051AD5C-53C8-4DED-9662-9E584AB6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2B9E5CC6-9D2E-47F9-966E-9337CD4A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43185459-D45A-47AA-9496-9BE07ABD1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A97956A7-8EA7-481C-B841-779773E01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2092D2E3-679D-4B26-866A-07BC4D480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B5F3A5F7-1B3F-4A02-A3B3-F79F0CF84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B22B71AD-E77B-42F1-8121-41802C8E6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B47D5747-8B12-41E6-9C2E-BC7E3E211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97A753AD-19AD-49A8-BDA1-FF84ECFA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366084C2-D399-428D-93D1-23C5BD3F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FDDA2D70-93F5-4DFF-979D-BDC9FF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00DF7584-3A10-4919-AFC7-148123217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FD9FDDC0-3B5E-471E-B07E-5FA840B21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725B1A03-551A-478F-859E-5CE85F1E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7129105C-6B9F-49EB-A670-94CB45FF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BF67A16A-92D3-4544-B479-353E9B69B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C10EAD5B-95B2-47AC-8486-E8F964D59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8A5FEA05-A0C8-42A3-AB0F-A8C1013A4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76294A1D-57C5-4CA9-B6F0-9CED8A387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D8F85DFD-8E97-4AF3-81D9-3BE61D46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D2EE736C-CBDD-42EF-86BC-00DABC439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9B492805-3331-43EB-8FD5-912EF236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7EEF2930-32A0-4745-9EE3-68B763F1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041C71E1-671B-4A64-A4ED-4E6D4687D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DA624BC3-6EFC-460C-9FB8-C9D93EB1C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CC975BD4-58DA-4C72-AD05-9ED9CA75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FAC4C49F-84B3-4578-B16D-C68CC0B5B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E6941543-1D51-4DDB-BEC8-A5E49E42E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4AA49B5B-01FF-48A6-BC7F-F574CD27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EE2C6AE5-CAF0-4DFC-9199-8F8EB2C65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B8ED273C-D148-4792-92B6-C669A1B9C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131EC6B1-75F8-41E0-8701-FA30F279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B157B116-A0B0-42DF-B4D3-F593A4945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AB5ABE1B-30B5-4B26-A531-7B970BB44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C78FE00F-839F-493C-A8A0-19C6F918A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0C8CFEB-81E7-4689-A0E5-3284FAE53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3C69DFB-B470-4287-AAA4-461BC422E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326443-339C-4CA3-9773-B2D2CE81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72B25A-A7ED-47BD-979D-EF3E225D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8C4526-15AE-4188-A2EE-3CE691669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EB1DD1-BC97-432F-95A8-D12F6D27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E3E6BC-1A7B-4DE0-87AB-8A04FEC0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EAFBBE9-B567-41A2-ABA8-AE0E8F204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2BA4C4-C6BB-45C0-A65E-475AD8A8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FA30E8-5B5E-4A8B-B764-CD14ED15F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5FD1BF-469E-4920-8813-892FD5B20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A9A832F-4966-4F52-9A44-60B16682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C166883-B2C7-49F9-BC3B-2E48B81D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DA4160F8-DFAD-4B47-826A-45E511E6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1996F47A-B06E-48D8-99A7-B9A16F6D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EE7B2541-A539-4484-945E-FA4A9CB74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911711A4-4EED-4D55-B19B-5BCD7076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08676AB9-ADB2-4262-B6D0-1CCBF63D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B6AAAE0C-DD45-4E71-9925-E2B1768C2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AD27F63A-6DCB-4495-8C41-EDD890656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FBFA30FA-01BC-4A03-923D-C0D5CA27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4CE4F10A-2280-4A6B-AAF5-12D974772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81B2DEC6-06F6-4E30-84F9-91448138C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BBA80976-6BF6-448A-8AF6-45F4070C2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ADB82BD3-D6E0-4F93-A129-33EE505CA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2B853402-7C31-40AC-A574-E6D3ADB1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EA4E799A-F69F-46C4-86D1-5FBE3318F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E3964103-70E3-49BA-9F0F-01D0CF68D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1468DFCA-B4B0-46E3-8166-A995D41E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EB1F1DFD-99B4-4A66-9F9C-FAAC2145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6184A627-217D-4961-AB60-A40DB11BE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80F6D16F-B908-4D8F-86FD-CEEE062E0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89D769EB-6269-4A5D-87BE-AF0E24E18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D83F1244-B16D-418E-92E8-08C0F1022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E29B86EA-720D-42CC-991D-2359BCE7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95CFD371-59B6-4316-BACE-869FABCFF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2E42DB0E-73AD-4691-A9E6-0D1CF3146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787332DB-B6FF-434B-A2E2-AA34334C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F3A1226D-2EC4-4A38-B82F-D759371A5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FA75D109-DB34-4FB7-9CD6-63BB7EF5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8ACBCC40-0B4A-41B9-B189-B2B2C018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CD475648-83AF-4A3B-8868-0A78FE984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74AD0FE3-9394-4757-AB74-2008BA07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6E35E8A3-04A3-4903-AE23-5FC4BE5E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6F41E66D-8391-4351-8886-5A3FAE3E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E899060-1851-47C8-891D-AFBE6920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78E282C5-81F7-47DB-8F02-BE4CAC35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428FBEC0-831A-4BEC-A4CB-5AFF4ACED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34587843-80EA-4050-9908-49F4AE5E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346AF31F-AE80-48F5-B5E4-D3F28264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835A6934-D86A-4A38-87B5-F48849D8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8DA25C19-F488-4EBD-86A1-3B4ABB305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E2C4E360-3DEA-4156-97D7-CF062ED4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D9006411-2502-4AE5-BA75-8EA55AFFC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95152CCA-805E-4A90-8DDD-C9B9F2ABF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674812A3-B9C6-4093-A3ED-758B0F35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203F7BC5-BB2F-41FD-A9B8-718033E43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2E350A2E-C401-4B24-9B68-E30ECFBD6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36804D3F-6087-4A53-916F-502122C71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27F29178-833C-4282-B00F-B4A11EB2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831EBF84-A301-4AAF-A9D8-35BA9775D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536D3CDF-735A-4F61-982E-6138DD69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973C2CEA-5B40-419B-A530-52F24B482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6E2151B1-D7FA-4770-8DBD-4D4740FBF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398027DF-9C09-4011-9DD0-6527F057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180CAE8D-D6B6-423A-A58A-4D29AF797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B8225B67-7360-48B3-A4F2-6FDD860A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D12C1166-DDF2-4997-BB75-D6145B1F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11EAC945-A1A8-4C07-A691-3C1F7E4AE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F428BF41-7B66-49B1-9C6F-298BF543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E82B859F-0E6B-48B9-8B4D-8F1E73A3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4A312ED4-18BF-4758-9EB3-2755409F5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CC177251-88A0-4C0D-BB39-675282AE4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C0F976B3-9535-4512-8191-FFE8500E8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0FD5609F-0545-472D-A6B2-9161763E6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B24EE37D-6518-4CA0-99C2-EA8F56F11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C5853639-98C4-44E4-A5DF-754BA3F3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12380E29-612E-4E28-A529-F307DFF70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E93FDA50-C8BD-4BD6-A8E2-8EBA04F02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E2B1A9C3-C159-457C-9366-B51E236D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140F274D-2F11-4643-A78E-8A58BF31C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F0CDA9CA-9C03-4655-A97F-8F9A7C651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4CCA482F-D26A-49EE-9257-BDBEB54F9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D87685A5-D35E-4957-9B7D-53E2A1D83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7A462C92-9B17-47FE-8BF8-6129CBE1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F9AEA607-6AF8-45DE-A07F-49BC9631C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FEA39E91-78E0-4AE2-A380-238E1F951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72AA62EC-7EF8-444B-A1DC-503FB5CF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FE722D7F-1429-4752-BB1E-4C2049F37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4A52E5E4-934D-4B87-9390-995CDD71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CA817C46-DAE2-47C2-9139-57ABDC549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70033316-6DBE-4DB6-9768-05BD0B43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2C055240-9E21-40C5-9274-BBDA85D68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5E8824DA-C39E-4D82-8287-5C76643EB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3AE1D07-96D9-4149-8B6E-6208E7D8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96B18725-4D50-419E-BB5A-01F7B2AD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57261C06-AD03-4291-AAC2-D6C995DD2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8E5C0947-98C6-4B27-B819-F0086EBE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0AFA2314-A506-4663-994D-4E4D1358F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FED630D8-D826-4242-A7E0-455E0195E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A3035A21-0C9D-4D8E-BCE4-89646FAF2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4E1EC0F4-9022-4303-BF96-53CFB4DD7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6ADBBC17-712C-4D33-AC1E-B357B738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3FF317D4-D634-4EAA-9E8D-679B218D8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85A009BF-2DDC-4420-BAB9-0415568CA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5B49B1A4-B773-4D40-B34A-6DE690CDD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6D06BA69-F7E1-4627-A4D7-84F8C0AB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50D3041-2368-4187-9F44-05022A6EC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AF19837-4370-4178-88D9-E91EEE3E5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91FC67F-AC01-42FB-8EB5-FB690A9D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9E553-1384-448E-8BD2-7F7EBCBC3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6670B6-6BB9-41CE-855C-231ED76B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5B1F00-3B37-44FD-86D8-E366746A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5F726A-A9F5-4C81-BF18-67D9A06E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79C2EE-A49F-48FD-8308-B8D480CB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6F1466-3F9A-424E-BF9D-6BAFFDD5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FF7E44F-C3CA-4D9D-ADCB-2982F3676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107455-0992-4F1E-A52F-28B1E158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736156-51CF-42AE-86F1-EDBA9000F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6FF88AA-953D-4CD7-A7AF-A467903C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15555FC-C1B1-4910-A202-425BE970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C803E2A9-90B6-4320-B2D4-704A2A2B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9F192F00-0771-4065-997D-E4781849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FA4C6E12-7769-4100-A132-E0CFA7A16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19C27558-6543-4828-B15F-FEA2CAD95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D5089503-6A33-41C6-AF54-0AB0EFBA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CF81898B-F098-4CF2-9726-9FBBC026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AFA7CEDF-7CAE-49AD-AEF9-609128EF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E7EDFB54-D94E-4909-8565-D1C98A44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FF649C2C-C571-4B58-83ED-F2D3D391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9123D72D-EBE2-45E3-859D-C98121D3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755F47C6-B5ED-402C-9667-F42694FB2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3A5E00EE-FD4F-486A-93A2-3471C429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F6CD2176-D41B-4A87-AF00-9E85C0224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4DA11750-5679-409B-912D-23FB7D7C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F38B9D18-7EE5-41EB-8D63-3EFA7CD8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CB8E75F3-201C-4189-A5E5-9BC19595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46143B08-96F3-494B-A3B9-35232829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F3888AE0-5287-4692-BA34-D1EF0ADC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E1C97B43-E4B9-4BAC-AE73-7FA3E132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9AA4A0B6-4FC3-4907-BC55-52F31ED2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95508891-6E3D-416C-8EC6-EA194269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DF5C2155-9FC8-4CD9-895B-E66BD1862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19E105AE-27A6-4C15-983A-83022A34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AAA2A0B5-E7E5-4AE3-A24E-1CAC7CAD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D56F5B51-C490-44AA-B154-825BBC23A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02DFA9D5-6A9D-4459-950C-84B724B4F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BCD3DC31-D2D2-4CDB-B38F-7F69B2D5C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AD33E188-46AF-4148-A027-5DB7FFDC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875713C4-B25E-41B1-8659-C8EC6B86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8FEDD2AE-08B9-4269-B6B2-158EAD63D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2A49049E-4ADD-4ACE-9CA0-0DF461AE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4D228AD6-E869-4EB6-BF1D-0E3A262D5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407EA458-1F01-4CB2-BF96-48430580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8AE975E7-E54C-467D-9266-494DD49DA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EE0F6CBF-6944-4916-990E-6B0396C2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DC37AE54-498A-4FFE-B2CB-1EE47D800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AC4B546E-D63F-4E67-BD9E-543283CFD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3DDDC8D6-1179-4999-9417-A5F63077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EBA0856F-E88F-4AE6-A679-7736CCAF2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8CBA09D1-E095-49EC-81CC-A094AD62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DBC3FCAB-B8BB-48EB-883F-5A7330FCC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CA99D925-DA7F-49F2-AA6E-001ADC99D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065C04B7-E83B-44AA-895F-4C63D927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54EE59CB-47C6-4030-9B14-3EE8826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775872D7-F386-4493-9A6D-1757DE1F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0847AA91-1288-4329-A8EA-1F8A931A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A4B7E861-95D4-4457-B963-A117B485C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7CFCA1D6-DDFC-4572-B9F1-29420F372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84D096B4-C47B-4F85-9D38-5B921C1D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17E1D5C5-0428-4559-8DF8-BB2E0916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2352BFA9-9602-4E0A-8F95-E9CAAE707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B09C3D4A-24B7-4218-9174-3E7F3789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FD3BEF96-5246-43DF-B759-937A90061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00558266-1E4D-4463-A9E6-5AF75C370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2700923-3C6D-4F86-9CAD-4321DCBF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D0E426E0-00B9-45E8-A379-249BF3F1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0CAD3F9F-DE64-4146-9B0D-8DA84CBD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29A68F9B-12D1-43BC-838E-8780A97B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3209F1DE-6681-4443-9705-F8F86FE65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C67859B5-7737-40F7-8966-E014D15AC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19E14425-1815-4835-A89C-F166CF522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5777623C-F13D-44F7-85FA-486B8342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A1D0E17E-94A1-47DA-BD17-61344AC7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07AD23D4-9C6F-4B7D-A1E1-5C18D56E1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F381C337-C5A9-49D4-A925-20E377449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23F60125-5F51-4C40-B5C6-D1524583D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76F76436-42BD-463D-B464-1F6CBC3D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9A87B484-924C-422E-85F3-C338C8018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D45AEE7D-F913-43C7-B519-0BAD4E9C2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EC29C54B-6CAF-4727-B18A-D3A91B0B0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F2C8488D-2E9D-4C24-8D67-D9247A31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D8AC86ED-D08C-42B8-8A58-CB0A2BEE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3E57FA09-2079-4C81-B44E-61A3B7670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A2430F2B-DBEC-4256-A6FF-7E8D586EC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9BC36446-1338-4A6E-B617-D460DF50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235DA000-C5FF-4FEF-AA8E-F2252EF0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E73A5DB4-4388-421A-8F8F-EA243425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8EE41CAB-D8DE-4499-B42A-8FC55311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D9CBDFAF-D846-455D-BC31-E2299B719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2DF8929B-057A-4942-8FEC-F4CAA1F0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31CB5AAF-59B2-488B-B9C9-230FBD27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40BC1F2F-CDBD-497F-9902-7B3AF94F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AAFBDB2E-7B99-4D56-81CA-1DE00144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EB2C829A-84E2-4709-9A46-C442BD653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FB613E0B-34E8-4678-85AD-FCA7145D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A53A6EC5-894F-4632-AB83-CDE16C7B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44C3C96B-C6F4-4D94-AFF1-325040F83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B122F00B-29CC-494B-BCF8-836497F01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A07BCD44-0A37-4888-B98D-6148C280D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36B43800-D080-4796-8AA8-59AEB1C5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5237503E-D710-4A17-8586-0B3173EE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517CCD33-5AE8-4E8F-AEF2-788E6D9B4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28A24BFB-0761-4C50-B3EA-6C79DAFB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BD986964-B7B2-4FF3-AFEC-3CD0F4716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3FC14DF-20BF-4394-90CA-F485E1F30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3320900D-8D9A-4DE1-BE65-75112F43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611F9AC9-C95F-4013-94F7-4CA81C04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92D957-1515-49D3-A4AA-53B7215E4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30FFA0-C1A6-4B9E-B8D0-711CFFA9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4219BA-515F-4F83-BCFE-F544A17F9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42CFCD-5730-41AB-A06F-D3E4AA525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6803E5-EA61-4F9A-8F2A-99FE29557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0FBD394-3D91-443B-91A1-7DBF0CFB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F3049F0-05FC-45F7-BA40-F6C83570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98409C-EEB7-46D5-9570-BD15EF19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322B3AC-BE2E-4782-B8A4-B711DFE6B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8B62E8-6A3E-41A5-BF0F-A1439A78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492FB6D-A4A2-4A38-B154-87ED76900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E6A06A43-9087-4323-9ABF-CDA8BCA0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1551261E-717D-4480-B163-3808C8849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CFD5517F-9937-4B1E-98CD-621FEE1F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881A4981-672B-4958-B8D6-7A1614C1D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38C663CA-CC7A-4695-9C2B-D53EE139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90F2AB57-D8F1-4A2F-A881-BCFE07754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1326FDDD-F4F4-4ADF-BACA-A0240FA96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D6A66C3E-2D91-4EDA-AF58-97DD5956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9DAF41B1-5723-4274-8A53-EF7A6CEDC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117D9D19-CA8F-400D-81D7-ABB09155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71DAF6E9-96EC-4822-86C2-F7205E8A3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25148BD0-6D87-401B-9070-1FAA456A5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BAAD44A6-843D-48C3-B465-9D7B689B3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6E16FF82-2A5E-4AD0-B938-94B201CEB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954FE1E9-D911-4AE3-8FDC-A6E156CB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9E3D5582-5712-4D6B-B11A-392E39CA9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C6F9D7A0-483A-4494-80D2-C2543F9B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F0025EDD-9C4F-4F67-8737-B0DE10626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9F7E9B32-D01F-4836-B09F-06586316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13A1757D-B229-4A8B-A2D5-7B218C0F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FECE742C-F9C8-4880-9046-5A4695DE5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6D458E71-EB81-4250-A588-A5F31322D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D67D77C5-8F2E-4FA6-9662-EFBA2BFDA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ADD13A29-E327-4C5C-B927-794DB9510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2BB2510F-8F97-4E51-8434-617AFDFB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E953B506-D2BB-4627-9562-C26FDC179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63A054DE-9F22-41E9-A606-AAC4972F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A2211F46-4916-4305-AEAA-9CA71D14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0EBD1F5D-FAAA-4A35-B388-2A34E67C7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E5BDCE19-B5CB-457C-9733-21439180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4C3870D6-1978-43E0-B530-9ED633065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7164D12D-C8A3-4119-8C3E-6EB91614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0FB2216B-A171-4FDD-9982-84EA9DA1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4A1EF576-A109-49FC-B6F0-938DA68B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BB283ED2-2171-46EF-BB98-F9800F7C0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A5CD0223-BFE3-43ED-BAE2-75ECFB825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814EAD7B-D2F4-46E8-B93F-645B201E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AEE1AD9C-D162-496F-BCD9-5B8C599D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312D34F4-CDE1-4177-B786-1712D559B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5138B058-2C8B-4F2F-8DCC-3D424B850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F4B162B3-A0E8-4C07-8601-E196FA570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F5CBADF0-A7FC-49C0-833D-9C09D5B5B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990F3CF-DBB0-4B08-A8DA-A3D65327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B38E799F-A8D3-43D8-96DA-942DC0C5A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BD0457F8-9769-44ED-B60B-9FA64605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DA3883B5-A7A3-44E8-91A9-9E6058DE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7F56F13-9A7D-48A5-A240-524E5E0C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26FC8749-4C5A-4D75-ADCB-4CC0DCDE9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15D9DC87-B059-42DC-A9EF-B74041A3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D5B3A684-D77A-4B08-8A43-1C985A9EC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F429B32A-3111-47A2-AA48-EDFB6B456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4E0EA1DB-59D0-40EE-95C8-00CE30FA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39973819-C5EE-4AD9-8D4E-143624F0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9EE5FBFB-0931-439B-B573-EBFF202E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F244B700-BD82-4D04-846A-0FD0D0BE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D9977856-BF95-4C72-8155-34EF9BE75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D30AE4D3-1C15-4954-9247-096B7C966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08374E78-1A8C-455E-ACDC-374E3492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2AA27474-FD4D-456B-84CE-E922EB90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518EF6E0-6037-4AB9-BAD2-FA36CE32D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9D46D185-BB66-45DF-94CE-30B1065F0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A5037792-83E7-49B8-9DE7-D73018787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704FF096-7CFE-49F0-935F-C9F8AC625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73D76A5E-9A7D-413E-9C6A-C5CA9E05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911107E6-4686-4FA1-96BE-40F293972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7F2A2DAE-968E-4D0C-A3CA-F5A68E2C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E1F4EA01-0C9B-41AB-81F7-9847AC57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8EAB8E3D-ED00-410A-8CB5-D6E77C524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C48B2864-101D-49BE-9572-94263C53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ED6DE788-11A5-4AEE-9E94-1E53DA93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7B39A834-697E-4B2A-BD78-2F6702FE4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AF82B8B8-AF91-42BE-95DA-7036D69CA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DF30E7E5-8F85-48E1-ABA0-7FBC104F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B32959A3-10EC-4B60-A37A-4B858D18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CEB9246D-4AFC-42BE-BB20-D30721AF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F933E18-31B2-4E29-8A81-66688A564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38C4C44C-F3F3-4938-A825-971C4E37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074B3C79-0FD9-4E0C-A669-144F0C9CB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80AD6CD9-A8B3-419D-8306-88A50162C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92085B1B-263A-4E80-A207-91CEE94A3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907D6D07-96B5-4F5C-8363-2AD60D6A0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DDFE206-E67C-48A3-8720-1D7BFD65F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70F96050-E8B8-4C67-97F3-5C623C39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C1AABD06-B025-460E-B1EE-B56461DDB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939A84D0-55D6-49CD-B315-CFCB6B320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F10E4B41-EBBE-4394-A947-A1F4C9A1A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EE31763A-97BC-41F6-A582-8D15DD37F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AF21B5E6-1FFB-4F21-8C30-B1C3B670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7EDAD8E2-27BE-477F-92C5-35F22101E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228E1D21-81C8-4FA7-A044-CD8F651D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7C911455-9087-41AE-8544-C7DC0F218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1D672D85-A12F-49D9-90F5-323693EB8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F7E17C85-6F6B-4AF5-9160-9FBFB6568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CF32FFC7-DD59-4E6B-A57B-57126CE9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E7C51482-72D0-400A-A573-7A12C5A9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5D1F663-BE79-4C36-A19D-67EDA1D0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2D3DB1A5-310A-4540-BE17-5C7F95D6B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8D9F0-9F02-4354-9BC1-C8BD1FE6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3EF26B-0C4D-47D9-83DC-800B30B1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3DF0B5-F0F9-42A5-8F9C-4B8BEAF57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3008B1-19C0-481B-B8FC-B85B39FF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B6884F-2876-4AF9-919F-BC11F86DC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0B9F7D-EBAA-4966-992E-10238EF00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4EC3499-5837-465A-8B0D-F3AB66A58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6A0793F-B6E6-4322-BBB9-8475FA6F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711071A-2EE0-457E-B7C9-702CADDD4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34C875E-9FC8-41BC-A4C4-475CF611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53E2AE-ED48-4919-B3ED-F6690FC4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F0676049-B806-4C3F-9A1E-CCB5F938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62E056B0-FA77-4ADA-BC67-7B85DC006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9AF49DF8-5955-4733-BA38-C19814D68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953E93B3-7A18-4BD3-B161-8518DFAD0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FA3D3526-D241-44AD-98F2-A9901D6B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D94DD3C0-16BE-4E6A-9417-BD56CEED0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DF8D0B68-EADE-45C6-81FC-8A525D61E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9FB702C6-90B0-42A9-96FF-4B819475B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658B3553-18F7-447C-9B9B-CBA374337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1D3140EE-E6D1-4A0C-BE06-526F9E837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A88DFEBE-6F3C-49EF-9071-EB8A3382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3FB61925-3500-4750-AE06-3B05DCE31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F4E8B1F7-836A-4C70-863B-A9122D628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D40A2D83-4CBF-4173-BF67-211811F61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7B3CD3AD-9FD5-4B66-876A-55E8EEFA2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F025B37E-B0EE-4B13-B99E-B258EC59B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A21BD34E-E252-4184-B620-FAC2448FD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71520541-E943-454D-BF88-F290DEC7C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054F5F43-2296-49E7-BD21-0863EA8D9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60E28C8D-7D43-42EF-A3DE-F66C38342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AC114748-3892-4691-95A5-6340D5E4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E841EB10-AC98-4B7E-881D-C75774B1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0FF3A2CD-52AB-4EB8-B198-4D3D60011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CAFBAA1E-7464-48F3-817E-CC446A31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2828097E-527C-4C5E-9352-C24B12C8E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C1288776-30CF-4F88-9B6A-14F5E5625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0BF68D9A-3243-4C19-8050-A0ED492F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138EB849-7049-46B6-BFD6-1D846131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C82A8D3C-C583-4883-BD6A-D6A5AA0D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EFA9E38B-DF2B-4671-9BDE-A5BC6AAED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6EC8F5B6-2D03-4420-9DCA-3437A7E0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6B1B14A5-0650-4DF6-A3FD-1043F99D4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4D352BAC-7173-43E3-9AAD-858683F88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2F55958B-5323-4DCD-83A3-2B8FDEAA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3DF60D0F-E20E-4061-B0D2-FB462568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6920A53F-3D54-4C2E-900A-E0633CD7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FBD38942-C28D-4C52-BFAE-CC9E6CBB7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A4D7BB45-E562-4C30-BB9B-AE13970D3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D5AD8930-41FD-4A66-BC9F-27CF2C57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E14FCCF0-8A8E-4AA3-81AC-A70F915F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68020F94-24D4-43F9-BB25-F5881EA8B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74BD5C28-C7A7-4D87-B64B-C86778AF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459F8DC6-81A2-4ED4-B601-ABF04570A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B87CBEA3-1938-4041-9A23-4232C010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AE19A9DA-D109-479D-9FF9-F0D17BCA7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C5F46D37-18D1-41D9-849A-C62160FC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687F0F83-68A0-4830-A79A-14E348102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07568B74-B1C1-4957-B327-6EF7EE84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4FE446BE-4B1B-4596-924B-0FC42A664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2FA2ABC3-DEFA-427A-B4FC-4F43CE79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AA7B5AA6-41A2-4E7B-8955-4617EDB39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E5481E8F-BB7E-4EDC-AA9A-48F78F37E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6ECB9270-0B7F-4012-BC55-9FA0C74E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F72D9484-900B-4895-8EA5-7C033A393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C56B03D-FA10-4094-B331-B106970EB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30FC4159-E947-4C54-9C70-5D6EB8F30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3F6FCDE2-7F00-4A76-90F8-643A79882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709DCD01-78B5-47C4-98DD-970A1929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93C99AA6-FB63-4155-B39F-E96E69A7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EB7CCC7A-DA85-4D9D-A365-DF0041823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B013D0EE-F173-4544-BE05-29F433DF6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3A811249-7846-4554-8879-3EA5D99A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2D384D9D-6E4D-4A09-A447-0E88E7CA6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473BD213-D83A-4C68-A49F-CD7B6D63F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BC386F38-4DCE-4FF1-BAD2-8F8AB422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B7B44530-7FCD-434D-855A-FEA3143F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57BDE495-B306-4524-9BA8-BCD8C0950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97E67631-FAB9-4ED5-A6C5-8105CED5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0F2D0E24-2F1F-4D4D-9ABD-5CD5CA9FB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374ED12C-F270-4780-996A-FED6886E3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AB576C14-3A1F-46CD-93EB-E7C8A881C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11CFCB84-39A4-4E19-AD9B-C714414F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4F50FD06-28F9-4E3C-B824-D303F388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5AD51228-7C17-410C-A5B2-1523A461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CDEFEFF2-E07F-4427-9FEF-E44615C2D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0B5E3019-DD28-4C12-91BE-964F9A99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08368BC4-2ABE-4FCB-86A3-4E65457CF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F55C1A2F-8453-4ED8-8201-F174B1BF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73F7482D-71A5-4FBE-8FF9-D4820EF83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D70A8688-5EE4-4A25-A21C-BBCBDCE35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1AF6C6A2-AD11-480F-9B0E-23DE5B029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D1F16F23-9A89-40FC-952D-4508B102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0CE6417E-CE5A-4D05-AFEC-52F02C43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5E01DF5F-3C41-4821-8F29-B88B56EAF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982CCB7-419F-4B29-A6F5-5663B12F4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DE8DF864-022F-4495-8651-57386228C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AF49E53E-D140-4FF0-B9C1-F9E6B1E93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7D5E68B6-4640-4E2F-B2CE-5C49F910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D1B1CE25-3202-46B7-9791-7D52C6C1C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E3BC0F86-90E9-4A3C-8CDF-541EABC61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A73AF875-4FB5-4D83-94C2-608183BBF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15058D40-E3A2-4CDB-9784-A66396E1A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4141DC70-FE72-465F-942E-E08EB62A0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5BAF05C4-8593-4156-B877-ABE08A64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92A2A55-C509-4D07-B1B6-2EB236E47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B99668C7-137B-46F6-9DAF-6E0245FA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66F1EAE-22DC-4C60-9075-84CD38B9F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141B3-31E1-4021-BD11-460E92395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5C64A4-803E-48CD-9BCE-2D07E073B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12F83B-0EF6-471B-AE80-FC76A3402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C6348D-7281-4071-9407-C9790875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7F4B62-F83A-47F8-B92E-FCBF8D61C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50D69A-6795-4D7C-AA8C-E50ED72C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551FBF9-E8E4-4B41-B958-979374FF0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A0CAC25-DD9F-47E4-8190-672B4F219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F04927D-3BB0-4AD7-A250-4215522D6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A49B7D2-3FB5-4FB2-8F28-0576F816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FCCFB35-2D8D-4CE8-B9E3-FCD0979E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1C4535E7-1F33-4DE6-A13E-DE5B1F002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DBE8E08A-2E11-4C6C-A5D9-37FE6E35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EA125A53-6A0C-44BE-9C2B-FAA392E4C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8A8744C6-82BF-4424-8010-33CF7CA6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AD295AAE-1AE5-4760-A822-3C02D5842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24634633-C82A-469E-B72D-0611B802D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65D13580-6CA7-44FA-8E95-E730C8B5B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4F60A92C-43A3-4457-8CA3-7D63C829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3CDECF63-21BC-49DA-8658-2DDE7BC8E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D5386E30-1854-47A4-AD37-2CCF4F80A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358C9F77-78EC-47E2-870C-30BAAA8C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781009F2-5E09-4186-8432-C0F9FA2A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E02084A4-5099-44CD-82E7-D39559E18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E692FB3A-E708-4EFF-AD51-671192EE7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C7299437-ADB5-4EAF-B190-E78573D5E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DA15A719-1C8B-4A1F-B545-0283BE7FF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13E4C032-1E11-47AE-ABCE-4AE33283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CD0A0D12-FD6C-405D-A912-32BBC8B6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F7D629C9-8EBB-4F2E-ACC9-FF6E4C6E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1919192C-7690-4F49-817C-6565DA7A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6F3CCCCB-0D70-4B1B-8A44-13383CC7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68BE5B3D-AFE5-451E-9A74-F04ED0F2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1F62CD71-9F7C-48A8-85D3-97CD6FDAB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ADBD3BE0-4E9B-4B5A-B25B-C41C1241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11D2C92E-31C9-47D1-80A0-32BBF8272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A92E8B84-9397-43D0-9E74-F6070995A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EAFD12D3-90EA-47B8-8F72-9F4F8443B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CAF01698-A731-4CFC-BFD7-FB9589E54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70F4F05C-B251-4D0B-AE34-1C176C47C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D75FB171-A541-4C7D-822F-00B56E797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5D7365C1-74D1-4E2A-99AC-7CB5BD001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08A29CE9-0BA4-48E8-AC10-F59079CAA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2AC37657-A4FE-4CF9-AAF7-D17746AD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DA371ABF-684E-40E7-B3D0-2354DB95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490E607C-9541-42CF-9454-5A4FFE7F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FC625F5D-BC81-47C8-BD7D-868D6EC1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5491A110-71FE-4991-AC13-6783B8A4A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055A4834-9F59-4599-95CE-68E97A26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9D7E7372-BA79-481D-90E6-24BD4C43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6B18FA11-1311-403A-BBE5-AD07BE267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AC2AC95A-5E12-494D-B867-32A5B60AD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6B592145-D890-4171-9E73-4AAF5B77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56744AC0-1C96-4FB0-8A6D-C615C4F7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34578239-5559-4A64-A386-5302F842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4BC4E756-068A-4A10-B6F7-D01EAA02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29143A03-45B3-42DA-A3FE-553D44FE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E17BC9BE-1420-4DEB-AC4F-1511B9AD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F1D3BDD5-21F5-4614-B44E-AEF58348D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9B8732A9-7102-4201-BD50-1B677F1E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7BF30BC8-934A-4692-AB9D-B1420BD30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2CC949F2-DC90-4F1B-9941-46A7A9A1B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ED0B9380-3344-416C-B88D-83B5F2A6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1907F7F5-BA1F-4418-A8A7-B7936C9D1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A37A1265-2876-4B50-9DFF-7887FA54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73DFF807-9546-47AC-8FAE-0FEA4A6A8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11CFB29E-C671-4F9F-A1C8-2B372E98F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931867B8-6538-4C69-85EC-1534858F6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14C8801E-0E28-455C-B200-E47B8479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ABCDD9B4-3264-4009-B289-E1BA98E6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E74DE1E3-623B-4FB2-A785-E74A32FC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719368EC-4A62-4FA3-966E-D813B2EA8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BC1C497B-BEE3-4415-A29A-29D6D2A3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1A42251A-D081-4574-9050-7FB989379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F27C2720-35F3-4EAC-AD5B-28ED9F73B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1D608D25-1695-4C48-9DB1-8DFBFC99E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6C4CFF55-3C14-4EF6-B2F8-44A9E5B08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184A2470-A045-430A-9DAA-66B19A0E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54E49DAF-93BD-438D-B3BC-FA9A6C1C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B7E2C1F8-1E1D-40D5-A790-BDCBCAD1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6939A804-01FA-4E02-BF1A-6E9462E9E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68580CF5-B006-4BB0-817C-D61B763A0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FF90DE5A-E75C-4DF4-94F1-A8AA8828A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E21C81CC-43F0-4016-B134-57F98F841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CCB6766A-05FF-48E2-8817-AAA44845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DE95A533-CACA-4C1B-AA29-55219AB96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66850372-476D-44A4-8F4E-13CF1A3D0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4D38F002-735D-4367-B75A-ADA8FD873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56CA1911-6EAF-4BE6-BC59-B3BF2518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8D242DE5-D3C8-46F7-B653-D60EB41F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25BEB4E0-CDCA-4F15-89C8-FCB19020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E0EDEBDA-9443-4DC6-B10A-1AB5179E7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6118AF85-401B-4D36-9538-DDB892CA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9B6C4C66-9C03-439C-99ED-4BD393568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48F02F56-8D9D-4E4C-831E-C89F8A00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9F9A5900-B591-40DD-9190-270F9F6D6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883485A0-204A-4B20-910B-AD85F334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64BA3AC6-C910-4F92-89B2-FBDBC85A5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CCC11537-8072-45F4-99AA-E79BB9FA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FFDBD13F-8F59-429A-987E-0E5C5B06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D1317EB6-8D07-48D5-A468-14162BA7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6A853838-5633-415D-81C7-3859BD23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B6BDA929-80F1-413C-B5EB-DBDE66D67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A2CF36BE-A43B-40CE-B380-1B2194A40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9C9B0CDC-F166-4BD0-BD0E-AC626B15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B2995E2A-9986-46A4-9B6B-A2A37551A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39AE495-E8DF-47B6-AE1D-4732597B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A87DB5C0-BC83-44DB-93C4-63488AD22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CB96B-0EFE-407E-B53B-905796FD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30B17E-4DEF-4614-B080-41B0205E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93F298-A6C9-4F2D-89CC-F7D9D81DC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391FC6E-AF1F-49B9-88B4-D450E57CD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60758D3-C231-4BB0-8CF7-55F0A11E2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5B3026-1F9C-4233-AD36-D26F6F9F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3B649FE-4DCF-4FCD-9C19-B496E483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DB95F8-C60E-494E-9FC7-ADD244382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3B9592-D3C6-4D7C-8A91-BC1C617C1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D16374-DD43-4307-BC28-3A9B431DF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80A7E23-7213-4DA0-93F9-B031DDF9B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207DCBC8-0F86-4CD3-BE1D-20574EF6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7E9B1B75-BE1F-48FB-BC8E-48D7A330E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282C2546-E66B-4EFF-9B8B-40177B55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B317A4CA-F60E-4B84-AD29-3F2F26CB0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E57C5C3F-2750-4F2D-83DB-AEAD12616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C11F3B66-B103-4946-875C-CDD05D8DD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CECC547C-4873-4086-9FDD-F5FA5E50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589811BB-565D-4150-86C9-4416BB17A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E1A5B390-D13A-45C6-A14F-415A5E2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932E68C6-AF23-4AA7-AF06-B8C22775C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7F3DF7E4-ADA9-477C-AA6C-3BEA1C100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D02679E3-B339-4459-BFED-A1301263A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9AC2982A-B94C-4AD2-98D5-18D59D79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B293D57F-75A0-459E-B072-4462F4DEE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F0C12273-80CC-45BB-9B31-D6522A20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C521B545-B2B5-4A15-8342-BDA6AB95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54B1CC89-4CA4-42DF-8168-B6E952A5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9455578C-7F3F-4F76-A4A4-FDC7B609F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5D44DDDD-D984-4ADE-A290-D7757F60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C0BBB53B-7D41-402C-BD90-C13AC1F33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8DD34208-B715-46E3-9246-B43BD088C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A43F9946-349D-44B9-9644-5F7DDFF14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C1098334-9FB2-4003-8506-C4348974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499B2FF5-9A68-4820-8B60-713396B21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969110AA-D022-4A58-B030-D478C691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81908EC5-CE3B-4288-8D1A-01FE0518C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E48DBB50-8DEF-47CA-98C1-C5FE5BA14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2F43D824-AD0A-430A-A763-F6BB6A7D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C87D6708-CE07-4DCA-81F4-F7DA4A2C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A376EF51-7F01-4082-89E0-63DE21C6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9C72E16E-5F80-4CBC-A6FA-FB9E1761A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22E7FAD9-997D-4601-AD98-7A23FFA3D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BD2D2593-B089-4D40-A545-ED22BE17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74298358-51F2-45D4-8FA6-4A7DF6369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9562F513-00B1-4A94-8AA4-0ACAB054C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A990BFFC-9BBB-441E-9F14-9C9ED35E6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93FDB5D5-1ABC-4D74-A6DD-DF05D4B9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C936DA2E-EB42-4F7B-9719-4FFBC416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63A154DF-8119-4D36-A8D1-DDFFE69C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1692682A-EC08-4C14-8702-BE9E6E49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DDB9A12A-59EC-4984-AB51-00E469BFC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09DD31E3-36E7-4740-820D-2D4900656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4C32A823-DD66-488E-B0E3-49A4E5A84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C5CAD03E-B8BC-41CA-BD64-2C6F5C77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D57BD1F9-C5ED-42FD-8743-F1E33F1F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74EC52A8-C241-4B51-A754-9AFE8E33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A19370A8-9F3C-48B5-A5A4-BEE6B725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335DAD9F-A797-4272-BC85-59A3BCA6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52CC7480-0683-4A46-B93C-20CCC317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8E9F4B28-983D-435B-9F4F-0A8ED45A4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29A2C4A9-BFC6-413B-A945-1ACFE5136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C34B7880-0C8F-4A23-A32D-51AD99CA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DAA3BA2D-D563-415A-97EC-9671CBE3C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6CA56F0C-ECD1-4ED8-B211-6E9BB4B05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C48B94B1-827B-49AC-8FDA-CA897FBA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3C13C805-21B2-44B2-B4C1-F99385F0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D0C0A22E-1771-4CBF-9D69-F3B4ECCD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3EFFE9F4-84DC-413D-8C74-507D65B1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91099C1C-AC5B-4347-BCA8-CB59CD26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7F684354-26A2-4B73-94B1-AC515C237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50D475CA-B1C7-486B-8CAF-91D8BE311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43A626ED-F803-4674-8E06-85DF11DE5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0E9EF94B-410B-4D55-97F1-6DFCD642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4A8A5553-BE9B-4B3D-B0E9-33F0DC5D1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E1088AB0-86D1-44A8-B4CB-60CB62AA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C4515DF4-36EA-4672-BDC8-7084DF540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49E06D62-0FE2-41C1-B62C-C0FBC85D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0B7F8DE1-2D8F-4035-8DF6-8E79D742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973CFF7B-BE2C-428C-9276-A8CD97CE6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15C070FA-F2C1-4A82-97DB-145102DBE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0BD16B57-A29D-4A75-A0C9-890B143A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50176942-E5C8-4877-A340-167F4D067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1B2D886A-8609-45CE-8818-72BB1D72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64E3FC8A-D6A5-499A-9CC7-6A16DC118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CE01DED2-5B24-43B2-8206-057C6D509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9AADDC31-FC61-4B2D-A7DD-000EF21A7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BD39BDFD-E266-4EF4-AE9E-F59CDD61E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0A7D2F95-A131-43EB-A2A5-21B67C565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473A2506-A161-4B11-8ACC-79B18043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5954FDF5-E9DB-4383-92F9-A898CA79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515177F6-8F6A-4981-82D0-B06395DB4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3CDAD95D-5BC8-44EB-9F8A-394112CD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9FD82E18-0BCA-47AB-8EC9-EE62A6C0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C3BB7902-CA34-4153-A337-58B842DEA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4CDDD497-3684-4B99-BA97-4EDF1A4AD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2102C708-68B0-434C-9D7A-0D7D40645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76094E95-D7FB-4416-8623-5E1D77D6E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9FC31EF5-8D0C-4A4F-8DCD-9EDE81A0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40CE36A2-2D0A-40D1-81EC-D0125B60A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FBF8FD2C-847D-401F-AAF2-10F61802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A973D6BB-0273-42C4-AFFC-D3E85BCF4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E2D089CB-557F-4EEC-B9C0-2844AF866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7E68E746-3FD5-40F5-8BAD-B5E4DD8EF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82B5E1D8-70A8-4440-A89D-638FC4C52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8F254523-2ECE-4CD1-AB7D-7FE46517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A5B194B6-E666-4D04-94AD-6AC58583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BAAB0244-EE17-4656-8BE5-73209C74C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F58AFC-7F27-43B0-BD74-15B329172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E07785-0F49-47E0-991D-E53480D0B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D619D4-E939-4F42-A254-E2628883E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3CADDB-35DE-41D2-9C86-24268B564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C9549F4-A182-406C-83B4-CFEBEB0A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AC905C-36B2-4D2B-AF7D-F0B39C91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62DA40-11D2-4EF4-BCAC-1E02F8148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CF583D-8095-4BEC-9E8B-B223AE13A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D661B6A-E7CA-4CE5-AEAC-F42FB335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BB2732-2C27-466B-8F55-2D88709AE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AFF8BA0-008D-4256-8B07-EDB17CFF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D63E5DF8-1E72-47E1-BCEA-F51B69EC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133D9E1B-35B1-41B9-B84D-8366431EC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8D451439-A5A7-4E44-B7E8-980E76B1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E5542A05-81CE-417A-8D6C-8A8123E2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E95C7828-033A-4C79-9618-F181E5F2E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A851D3EE-03CC-47E1-931D-AA4C65A0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3D6E6723-51AE-45E1-988B-788AB1229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57AE898F-F59B-4AA3-8F30-D21E1F02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52FB651B-DE11-485F-A727-1AABD061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F41FD837-54A9-4117-9F38-323593E76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412B0F3B-7F1E-4C3D-87A3-B7715F33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0E84830C-04C9-44E1-8FE1-E251E589A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AC242D3B-1111-4614-A4F6-A5CE8B659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73EA8BCB-95C3-4DE0-85F4-6F1BC85AA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5500C1F4-0E2D-473F-AE6C-2EA9C41A6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09FC3164-9CAA-40E8-8A18-F60106A76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92B9C1A7-139F-4483-8BF4-40B6A1DB3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63B33A60-B8D1-481D-8F3E-D6326AE4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312EA414-386A-48E4-A713-6435275A8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5C305EA6-59A5-4FA6-8662-513653FD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80B5161-C69B-443D-9BD8-2A70B201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294BECE9-2C0A-4E3D-81D7-344C8D118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78D58623-1A64-4332-9F7E-BCE724F90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989AFF03-FF53-44DD-B66B-9E76F443F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B3794445-635E-409F-BEF9-ED39CADE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2D0941C4-11D0-4F90-864E-F91D4C39F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75EC5847-8170-475E-BBB9-892BEA26C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24B13E0B-76BB-4167-9CE0-D5CB8C402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A124E498-94EF-4961-8704-E6805AEF0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8FCEBAA3-E393-4855-B11C-D345EE45C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37AA318E-6F85-4886-9454-40EAF258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D0B67B7A-85F4-4053-9EFB-13D8ED31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55D8DCF-7E52-4F00-9963-6DD6385A1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39F89B23-F2EA-404D-8B84-BF9DF1B7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24B72F66-FF41-4557-A793-43413B32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66EE75F4-4E53-481B-95D8-B48821EA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C4B4D275-47FB-434A-BF44-3FCCF15E6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916B7E2E-DA79-435F-8709-67A935097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52D26D71-619B-45E3-BFE4-4F473721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244EBE1B-3118-4E86-AABA-C866FC31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04597E1D-871A-4899-A031-B7E61452E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A301A6C3-D89C-4A4A-B7DE-2DBF80073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89510A6-FEBE-40E1-B065-E37A166A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9DA55E0A-19E3-42AE-912D-A01D75EF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81B2D296-D94B-4329-8F32-E14F962F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5404D033-F0A1-47D1-BF80-4FD33407E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1E28A2E8-451D-4D1D-9861-02E29849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9B6A4B39-0E99-4803-9FA5-8C370FDA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7D675FB4-41CA-4413-9D99-37CA283F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B12BC6B5-2B8D-458B-9D26-38F250EE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54653A9B-D24C-4DB1-8CA2-65A48C354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6023C378-AD7C-4325-B54D-D43004A62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CE41C10E-AFA4-4290-B86B-65FC7D2A8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4436B45C-4A27-4547-BA55-41EF98A3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21C1C7C1-2286-4CC7-B6A8-BE1FF75A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EF9A147C-41CF-4043-B351-FC97BA76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B03F2644-33A7-4661-AE48-DBFEC07BE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428E2598-5B5F-445D-BE71-13F0F1D0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BFE4BE8E-B39E-4FF6-A0BF-F07D927FE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4E20BDEE-C29A-47EB-B109-E8CDB50A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8111FADB-6803-48DB-B45D-912960367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802CA909-965D-467C-8406-1BB2C0DB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AF30FF6C-3646-4F17-AC5C-9B062FE47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611D7D0E-6EFC-4E8F-A05C-7522E13B6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5EE68971-AB6E-4C9C-85C1-C11D9732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577C6A1D-9855-40B4-B5A8-005152B5D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4E9BE897-8596-4F44-BAFB-69E4E112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8A0515BF-8603-42C4-A839-277480927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6B8B4D96-DDCD-4868-9E19-32148A6B1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24D0CA0D-E66F-4ABB-8203-21CD389D5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E3864B39-6B7E-4BAB-B1A9-9191E37A4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B3DCBEB1-C31A-44EE-8063-DA019585B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E4A7CC36-BF20-4639-A6AA-DDAA1C15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DD6CCF1F-5E64-4384-896D-AB88857EF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1A201AB4-ED2C-4BC3-B8B8-7650F0B2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FA3B87F4-7A9D-4D5E-AE01-E92A4A15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B0FD59BB-240A-4782-8476-0EF291BC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94BD7FF2-7309-4C6C-BA17-2D031E363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8A1DF27A-F4AA-4728-85E7-6571C818D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6D648583-E7F9-46A0-B0E4-414A72C04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1B8F3CA3-613A-45EF-81BD-F03F1349E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69A4CFF8-C8DC-4E96-98F1-537A89285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8CF68E33-E7E6-4C4D-9A19-741962D0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C41A2369-C374-4228-8A54-4D69A9B72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8233D7FA-65A4-4CEB-AF3F-CC49E5812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DF5E1A29-4E3E-41BE-9B11-A859A6441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534B37FB-C19F-4602-B245-63FCDC2B9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14C76FA1-CCC1-4FA1-9D12-DFC7C5736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5D0C56B7-9C55-4AA2-883C-80DAA459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297D0C27-C66D-4875-8AFB-0873FDED4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79EC73E2-95AA-40EC-B428-B995BCC6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DA7C704B-2529-4CFD-88D1-132E49972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29C28E97-3D94-4B2E-A472-C7D36608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B5416DDC-0509-4C96-902C-6723FDD7E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7AE82F3F-CB7D-4749-9E24-4FFEB6EA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904EF93B-F462-4328-BB60-A349B0E4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4E71959F-14FB-4ED8-A404-D758D9CB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3A00C-7F58-40C0-A0DF-69F130DF1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7B5C21-E280-4624-AF54-FB11D8F8F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A90310-6B95-4339-A099-D0D11199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F17ECE-9CE4-4507-9956-545D9F83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F6AB99D-1AE7-4C31-A48F-04B01B7AE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A42C98-6492-4454-AC51-2C4DD1D0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C41AFC-4BEF-44AD-A55B-95BF91D7B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6CF6F8-5711-4145-B162-3C7B867F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905086-1D68-400C-964E-AEB4E554D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FDD24D5-6E03-4414-84AA-93B3D83E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EF5174-5C93-45F8-8240-BC325F86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8B77B93C-CEE2-4D84-92FF-EF2B8F3A0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18261E5E-F554-406F-9385-0D3DB6916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6FC1E7A4-DC81-43AC-86AC-9D0F15EA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514C4352-7841-4F64-9576-A2846AE3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9104BB4A-EC23-437E-85CD-0ABC9690D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00739412-3136-499B-98B0-AFF7C59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62A650D9-05DA-4BB7-A652-7BF097EE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852B4255-D9B9-40A9-9FA8-CF9E08E8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626FB2BE-2039-4428-9B52-51C2830A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909C4003-8796-4EB2-9DEC-2D2919FD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99E9F6FF-4D0B-4616-8B6A-C3F8F0440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FB132171-F908-42CB-90FD-95A835AD2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A4A5F475-DDF2-454B-B246-C1B23236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E8C55CAD-6918-486C-8CFA-818DBB99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5E8D10FD-F92D-48AC-BAC8-4A33E5D5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45BCEB5C-D176-4BCB-B334-D74FA4CC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0356BAB1-C35A-40B2-AE86-038044676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1B3B4D65-973A-41A1-AEB4-066AC07D4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84B9E87A-3143-4207-96A4-AFC23C735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131F7A82-21DC-47EA-AFEB-A7D406D9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67F662DF-3663-426A-AE51-078E09F8D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8DA14F51-31B4-4CF1-ADA9-6C4AD8292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E9690759-90C2-436A-BC2C-F4DB2932F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B5DA7E58-0904-4D30-A176-61F26EA4E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87A2BC9F-40A3-4111-9F13-A184420A2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7C03CFD7-8AC0-4DB7-88D0-AFCB1541B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4B39BE92-DCCC-4103-A458-DCE5D23BA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10A47C09-277E-45C3-AA09-6A69E896A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752D5946-4579-4ED9-B102-FAC00B82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0F14C4DC-E6AC-4EC2-9E12-39E95D3E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FD725450-934E-4B89-A6D9-4CC989D63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7D10122E-3295-4CB2-99E4-F1043C10C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90D4E4E0-AF3E-44BE-B034-730E3A1B2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5DDFAE96-DC8B-409A-B752-B606F40A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635979D7-3D73-4AC9-AA70-1E4594C9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0E9FABC4-125E-4F90-B0C5-EBE0F6CA9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E63828EB-30BC-4A7B-AC52-4692D9DE9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2B0C3BA-AF66-4F0A-8D31-77D16A127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39C71EC8-7B15-40BE-97C7-846B2244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A8A80188-AF13-4159-A198-BA5542BF0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51BEE32C-AE4A-46BE-972C-22FF77309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BC23F494-9742-4926-AB0B-070B95F9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4720EC10-CE57-450B-B2C9-FA5ADDEE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352A7E6E-0F9E-472E-A6C9-640266082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A0E75E92-5F80-40A9-A144-7762545A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8759C96E-8285-471A-9B32-609A98E5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9EBC1D1-DF23-461F-8437-4BACE8B24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50495C17-F22F-430F-8D07-B7B0AFCD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FC59B835-3657-49AA-97A1-B7C0D7F3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69CCDB6-4213-4BB9-B752-BBA07BED1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B7151964-B710-4233-8358-1CE62491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9ADC6C46-9F9C-4538-BD61-7510340D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FF56FBCD-FBC0-4C63-92B5-D666D0FA0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AEE3E827-5494-4510-B82C-CB2F42C9C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76B7A310-D3DD-4F67-BE00-97DE22B0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17BBCEB9-5451-40DE-98FA-29F26AC5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94601C12-24FB-4A00-8739-2FCA6CF2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4BB99242-AAB3-4EC1-BF10-727E11998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B9EA687D-DE59-4A91-8973-3F2799579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D00385C4-4FEA-45A3-907A-AFD7E2BF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6A2BBB9D-C4B2-4B00-9A5D-DCD69469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10BE7903-190C-456A-B64E-50F00E22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EA137449-CA53-4638-8596-5E606F329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D2D95C82-C460-46AF-80D9-BD2815380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E6664F65-26B9-4447-BE2B-52F042FF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F0D90134-0F16-47EA-A926-9F452BCB2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9D06B745-A9E9-4659-A5A4-09123CB3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5AF715AB-2AE2-4354-A80E-52E68FC6A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880CC786-2951-47D2-9C90-353BCBF5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F85C0E70-B5DF-44A4-B75E-4DFCC0A78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9F87B3AB-F6D1-4EA8-AEBC-1FA0916A7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6E54B49F-4043-40CB-82B8-92B05303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E44BBB34-DD1E-4B82-BA95-C1BD588E9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50C931BF-CADD-4CA3-800F-D1A3381E2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6A477374-EEA1-450B-81BF-ED609D13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5B57CAA9-B724-4B8F-B834-1892DE5BE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7318F731-E9D4-4E6F-A048-62F469B0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4062C287-525F-4788-B91E-2B5963A01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68F2ECD1-537B-4AAD-BDA7-18E5D70D1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FB57BC2D-BDC3-453B-ADB8-E40E6A05C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A8B56548-0574-4F79-8B1D-6FB84CEEF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D379EBBB-11FE-4584-965D-D036DC0A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4832830A-55C9-4572-B0AA-B9771EBE5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8FCB730D-BA79-4FCB-BAD0-8BF5CD30E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BADD70BD-1B5A-4BCE-B188-6812EB56B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B426EEF6-7E8F-4102-B18A-354DEB51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1D6DFA96-646E-4470-B285-8D308E3D4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F5C60A53-63B1-413C-9200-0B04D20A7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FC706789-2D7B-4240-BFEF-EAC3B433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B7A6D0E0-09FC-4605-862B-C95923D8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F2EC2E39-93D8-4C05-92D4-C2659489D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2C4ABAE4-50D0-4C2D-B589-C0E3E975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F6D4E5BD-0444-477D-B438-28B9CEEB1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A88C191B-1205-4683-BBAC-2B94B75CB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95836C3B-3467-472E-9127-CF72866A6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63D28779-24F9-4C77-A437-83D87406F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97A70EA-BC72-4F38-9BA2-C42131E74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02C977-4CBD-4140-A6B4-CFD440314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A96F55-8384-4AA4-8949-8048A5DC5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34763C-172B-4081-AC04-DC67E8076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D16D0B-6C23-4EBF-B8A2-42E1983F8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5F7DCF-ED25-423D-81A3-9F67B4C79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AC4E3-CEBA-4CAF-AFEE-216123183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F0AA87-C64B-4F0B-876D-9CA33E0FD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39D70EE-71F8-489A-AB1C-EBB6B891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3F18D9-42D8-4529-A4A0-C90BB72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B027F2-5E6F-4A87-8FF0-2E9522D8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60F1414-E213-496E-A3C3-3E7445A0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6088F4D7-DD27-44DE-8220-5A28ABCB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66445FBD-39D5-460A-AC7A-FF2890B9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CCBBE0BE-70CE-48F8-95D2-A762B23C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FC0DA297-CE5F-4DF7-8FE2-A56851E2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31FE66BB-A91D-472B-92D2-C081A0E0D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396E3476-0691-47B6-95F8-FD8E6C62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5BF2A2A5-7487-4371-81D3-6AB13A4CD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2935B9D1-2E38-4E4A-A078-C4D8AF2F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AA7164BA-2591-4CD1-8D2E-9DE8F714D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63B19E18-140D-43B7-AA33-CB3E7950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811B6FAC-DCAA-4834-8380-041D244D9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1E6CA7AE-8EA8-4EFE-9D0A-8831399D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8CF4CF3D-DFC5-4C1D-B60C-DDDF49DFF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B56B463C-D6F8-4771-B72F-48F397E8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30367A2F-FEBD-4B4C-8701-350FD8D7B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0EE24569-A867-475A-802E-9172FD5C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5AF879E2-CCD9-4A9A-B644-7FE2A4511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672E5F12-5ADF-423D-9724-6DD3D2075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FDAD3D98-BB22-41F1-AF60-8BF1555E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FDD7677B-2EF5-4AAC-808D-CC7E00D4A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7E2986CC-A381-4D11-9671-57F5EDE9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C15E9C18-61B4-4AAE-AAFD-855F73012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18C6CA2B-95CD-4FCD-A80A-47FFB8777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FCDCD2BF-C2D9-4901-BE68-37A0BC2D3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0C16AE86-CAC4-4AD7-B820-FDEE9F15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2C65BD39-14D3-46AA-9483-D0F6FADB7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91FEC8DE-AA19-4307-A9EA-F7CED77E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D681DF6D-10B9-405B-86AB-A47A465BA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76E4754F-8471-40AA-A54E-5E06C2654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DD2B9A3B-6151-4A80-82F7-7A825DD94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BE21B971-FBD8-4A02-97A8-0A173E158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DF570736-5373-49AA-8E9F-718CCD28A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D709252-AA23-4C9C-A259-B62C117A6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3ECD27D8-8DC2-48B4-8FD7-A0EEEF5B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78B8B2F8-926B-46C9-879F-BD643D05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719BDB85-15EC-4007-B1FC-6C8513D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2ADAF38E-F015-4FE6-8AEC-C7AD4CA18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97F52F08-C84D-4A28-A288-276503DA6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93CE3FB7-7C42-4E8C-A4DF-9E695E469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62E807E7-0A54-4BDB-8814-0FD8B827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1D2EA540-E51F-4DC3-B7D7-45723679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FF88D977-395D-4A10-BB02-81D9BFB2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D6CB4A7-58F0-4925-BBE5-35C5BD1C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92B96D01-7199-4551-B4EE-6FB812D8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46A9084E-8AA6-4796-96FB-E87BE78B4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8084A94A-A874-4B15-91E0-0878E5214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5707FA58-0F96-46F1-ACB5-A62F42681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C957D8A5-4743-4198-B7C3-31BB60585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04D27DBA-BBBD-475F-B62D-A6C31755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2FFD4EA2-36F1-46D4-8253-A9C6B25BD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F513AFA8-FC07-4F64-8AEF-B9B602ED8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B19552A0-A834-4695-A54A-0EC9AF68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A1E528E7-8FBF-4501-820B-BBD01E10C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72858D0B-FCE1-4661-8519-A5947164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ACC5D1D4-7416-4224-A96E-CDFD7D014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558DD5B8-CB6A-4694-8CF6-0A2B8203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485C428F-1DEE-4161-AE34-675FBA8F5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A974BFEC-2CEB-4CD3-BEB4-5BA61E9B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F3BF40FE-B552-49A8-A24C-C033D28D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C0A0FFD0-D5AF-4E5F-9E60-359037614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C1AB4C00-D2E8-4610-8933-75BEC12F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91EF0890-DA98-404D-A83A-CCE6C190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0131896F-0981-4045-AA25-08B632126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D938AD17-1488-4E8E-AB36-2EB909270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5CE1FD07-1D70-4F35-9235-A81512430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9BCA103B-AB41-485E-AB1C-7298C54E5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8B5BB7BF-8A3B-4376-95CD-9EE50D01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FE955122-D67F-4C59-BC1F-8EF4840D6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696E8CBF-2C3F-4CEA-AC34-45064A41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3062C3F8-298A-4742-AD91-7005365B2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85CA6AAD-20E2-4CB0-9669-10418158B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1A9B7CE9-7087-459F-9540-B50DECE2A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854183CD-AA77-4258-A478-16900F3A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D4F32B06-78E3-41EF-8106-94371EF4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AF6A9CFD-8ECE-4B91-83F2-FE74A038D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34936D90-0874-4511-BDC9-33865526C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0B9E67F4-EEF5-4269-BBB3-369213B1B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05B0DEB1-D8F3-4832-9731-97D7A024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C3095BDF-1A81-4BCE-AEAA-2D1CFB8B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6EF2757F-7C7E-4675-9532-2E313A918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8CC3C264-8270-4D92-8DB9-B14661DF3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EBF1D76C-6428-4D75-899B-C2A6FCEE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5A3D033C-4C41-4248-88BA-AEAEDECD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2C7F4B3B-8D23-4FBB-86D4-1199BEF1E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18BA8FEC-3C22-4B6E-834B-59A1E4BE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D9A61A74-E948-4C85-9308-2290DD938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1AB18F16-5079-41DE-81E5-34D2D3F40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E6756235-8B70-4256-B3C7-C18FE1E9B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B89102D9-E535-42BC-83EA-7107B4229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326DF47-CE00-4587-8557-34EB55E5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61A0E4B0-B069-4125-8E5D-A67F2D9E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694DA6D6-1662-4BCE-B657-87CB89AAF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966C86A0-4619-4841-B106-FE7382CD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798A053C-D07C-4F3C-891D-55D8E141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A10ED0FF-3DB3-4F5E-84B8-F18A8F043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031EE46-7583-42EA-AE50-816334AD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3C383A0C-66CD-4921-87CF-CAE6C490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189A8B-0D72-43FF-A4B9-05621079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213D68-719D-41EF-981D-5838F9C8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0E37BD-7294-4F41-A3A1-ECF08737A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193A6F-5021-41A7-8F41-CE6E6B4F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36FFF1-60A9-4FC3-ADF4-A92AD1E9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F64A646-518B-456E-B44C-2D05118F7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4E6984-6728-463D-892B-10F040B1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B037E38-CAD7-4BF4-B851-9ACED098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392E8F7-2F9B-49FD-9908-45D43E021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A7362C-7300-485B-9A11-8A96B32B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A9714DC-ECAE-4907-9E40-A567C6B43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6BCE9869-8A79-450B-A3E7-6A04E04EA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27FFC23E-4E14-403C-904A-1B773F2A9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C05D1617-6B8D-46A6-91BF-4F0D7444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004F6AE8-4605-4D15-87E4-6910C961A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9E7195B1-E127-4E78-B520-E9A7F76E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EB5CEFB9-C902-4DEF-A047-585AE8F90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2A9F1FD0-11AD-4A9C-8D1F-D983BB75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8E6E6FA9-44FA-4D36-BFE6-A765AE64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0BC1950A-C7CE-4875-8BAE-1E20EF3E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3CD81883-FAFE-4758-8B48-46145639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3BF6F486-5A1F-4223-8054-DC87CA710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2781FFA7-8C0E-4771-935A-E52666754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B07AAF21-9CF6-4D7A-BD34-614D4BFC0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0F7A202E-8F19-419B-AAE1-DEF7D8A74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8837D050-2F5D-4632-B16F-127E78BF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0F72BB2E-61C9-45E5-8FDC-74D8002D0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CF5BB102-3675-421D-8363-6904C8673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DAF85A1B-A367-4AA2-A0F8-B06FFEC0D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1E9BF840-DC98-4D9E-85D5-2AB4140C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423AE129-F984-4DB1-ADDF-AF9700BEB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2C75517-1C4C-4EF9-A65F-0101D1C97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016D4BF0-C89D-44F2-8190-18521D23E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7FAF2D42-A492-4AEF-AB99-C6896ABA6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552D2CEB-E4F3-4850-AC32-8A1E0A50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3A2543BF-4027-465B-8DC9-64EF104C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26B9F255-D07F-434A-BCB2-BC9CA039D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F6B6CA78-1B9F-4799-A1E8-81803FB74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EBD20DF6-1E98-4F5B-98CF-2A1654242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35E6F28E-FDDF-441D-BF3E-E9828A27E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747891A4-097D-46E1-B995-D0EC6AFE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8020A0F9-98B6-4498-AA3C-B5B4C577B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8C302292-BF57-4DAE-B3F9-117D6839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DF917383-B582-4B3F-9AAE-A38C9DD2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2CA3AEB2-76A7-4ABA-A1EF-3CD3A6A4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72C3FA26-EC00-4695-B5EF-62748BB1C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F8BB9B9E-7BA9-49A9-95C5-383218A6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9625186A-79B6-418D-8434-077BC440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0BF277E8-F9D8-495A-8C32-B777ADD6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5B36E910-A039-4FF4-9B36-E0FB474BA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E0E05203-C04B-4123-ABEF-0DCFB16D1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E62AE6B5-A0AF-4EF7-AEBA-4B3F960E2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AA3ECFB8-59B4-4010-BADB-FFF2E0F9C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69D69F3-DB52-4C8B-BC76-6BB6503F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70F0EA00-1140-471F-A1CA-23F5BF4A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66BA70AF-8581-4690-84AA-36D32BDD4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BBC95E85-DCC1-4DA7-84AA-A43A5FCC1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C2C0E83B-273A-475F-BF16-E2EED71B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D01C027B-64DD-4254-BFB7-4126152F3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B3ABF80C-3371-422A-A065-0F0799480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D265C221-20D8-4337-BEC7-403C87AFA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CCE65ED5-1090-4988-88AA-B07320AD3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59C4FA55-AAB3-4E5F-8192-9AEDDE45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E992255B-0213-48F5-B21A-5EBB1EACB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7CEF00F6-E9DE-423C-880B-93D16395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73737933-FD1A-4AF6-B754-94C9B6147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0E6EF5E2-9E7C-415A-AC00-1B50B4562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E9B27BA6-F6C7-4438-9CEC-74FEFF41D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57F345B9-E9F4-4E79-9FDE-784098577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76B7CEDF-E046-4282-BE5A-358C2535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EF071A76-E496-43F7-AF38-704F3E5E9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51161AD5-92D1-4CCE-A45C-A7EC7175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DE9A4C5A-6BE6-42AF-A34B-E6EBF602B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224C13D2-0247-41F8-A792-8D21479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B331B0BE-F0EF-4306-A4A5-BBC093D7A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B3ED2168-EC5B-4D61-A267-42AF9FEE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E22500EF-CB9E-4E5C-B834-1915E7532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4B7B11F9-92A4-4846-86D1-3DCCEC096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41DC05C5-F93B-4782-AD47-B03FBF59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314C5C0F-DE6E-475F-83AB-3CF4B05C1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F6A04FEE-7339-44DA-A889-EF7802A6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0FEC4225-5A12-4FC6-A9AD-6AAE5A029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8F160E7C-FADE-45C1-96D7-4354D88C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CD263796-9332-4982-AB51-B24C30C8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6829C09F-61FF-4EF5-8543-F0F59B0F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D238AC26-24B7-420D-BD29-41DE5B2CC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13D64C6C-018B-4F3F-B2F3-CC2255481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E9E86C5B-2E20-49E0-A372-B0775F1F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4BBB6632-33B1-4A24-8D73-00B512F7D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493E3BB5-AA6B-447A-A4DB-0E42BE96F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498DD635-1199-4275-9B27-A17A75AC3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4EDF2BC1-3347-4FF5-B4AF-69FD23C7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D9614913-98DD-446C-B959-F24F0709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A511B30C-26B2-4BC0-BB31-8A7C117EE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BE8364E6-3AA3-449A-9BF3-7B67E21D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699B9836-D113-4A8B-BCBF-2E699E60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3687BE68-CD0A-4ADB-B62D-2560E15A7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66816EE2-7841-43E4-80EA-B5BE225DA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7CB8BA36-EDA9-4465-8DA3-D226512F2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9FD5A581-82AE-4406-9B1A-7ECB411F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412718E9-51B7-49C2-ADE8-94FDD4133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215B2F13-73CE-48D4-BFCE-F7C0A63A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B8DC3EF7-0DDE-450A-957B-EF447E98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07D22C73-5B21-4753-A747-95E5A4049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8AB64A16-9F68-499C-947A-AE905324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49F823AE-FDE7-451F-B5E7-071D998CC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0A0CCE5-9C82-43D5-BDAB-5A3291AF1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AB364A37-D90A-4DA4-A22D-82E282377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26F63-C24B-4427-8E71-A94AD0EC3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E17DDC-9D81-4FD6-A9D9-85FA7DD0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D851AF-1EA4-429B-83F4-6312F7D11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540B30-D93E-4399-96CA-20AA7A80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33DD6B-4841-4686-A5E8-B5C4D40E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7B9775-D867-4299-9E12-1A693DCE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81EC62-ED16-4923-9968-E1F1080C0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0E2D54-BE32-4611-8B2C-7656BE24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70F6B80-660E-4A95-BE96-E643AA558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68326F9-A83C-4CD0-8027-83226DA5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8FCB5E4-3533-4B3E-ABB4-21551420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B174363D-473D-425E-88DA-B94FC4071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FA74E211-D350-4D67-B1E4-F6B8D015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B414D2B2-9ED9-4F3B-BF4C-B427C2C9B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32E628D6-E5BE-46B9-84A5-CC0B227E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66F60CE7-F3E7-4E56-8AA4-2823386A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27EF0E1F-ECE0-4838-BF6D-1B515A3D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F7AF4F79-D675-4779-BE1E-F330F5367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194F49ED-89DF-4D70-8E1B-093F1FCF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2A51056F-B6D8-4903-8E77-1BE733134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04A5CB03-9559-474A-A158-0747AD00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818365F1-E8C7-4D76-8544-48E290D71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814AA00F-4C68-4575-82DB-91206594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E2366344-E063-4EA6-941E-11E1D443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0C0D00E1-8BE9-4D67-98AE-85532FAF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7BB4BCCE-8B7D-42AD-808D-A114BA97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E7C6B78C-A136-408F-95B5-F48ECFEF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14CA41C5-A7DD-4BBB-B434-120DE151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ACAB45EB-BA6C-408A-9150-1FC0C38C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DF56C837-601B-4C98-AB3D-C0A84D9FC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37F7BB13-6800-49B0-99DE-392B58238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8A3B07DE-CB15-4A9D-A1A1-AFF62852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7CC6BDB7-585D-4138-A29A-36DA2AE44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9CE0E177-FFED-462F-97B7-6AA8BCC3C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BDDA7109-B0C8-4699-866A-DF658AE9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0C3770D2-69A0-4A85-B144-2D2D3664F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02374CD1-E24B-4580-B254-E731AB0F0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4CD097B1-AD19-4D75-BCCB-259C922C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F87E72FB-5B40-4957-9D65-50169639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A094C9C1-1E38-4D5F-AF06-3461A04A0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5740F92B-B95C-4812-BF21-BE3CEEA0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06BE4192-0C52-488C-AAA6-7CF46738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3FF40E9C-6176-4D8E-8FE1-14B009047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92385C86-D5A5-45AD-93FB-7558E3B0D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AD20BDBD-936B-4B3D-8CEA-8C6E770E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397913A6-6DE5-47D7-B7FD-9CCE0253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F3940391-591C-4EDA-9C2E-9D3EBFFAC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4DA5E507-ECB0-4378-9B4B-E5B5A0987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DAB676A5-88E5-4F2C-8D2F-91DC8D83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53068F56-E67B-4142-8F45-3319B18E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FD507374-94F0-4DE1-8169-9C65E8ECC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7DDAF940-0BEB-4D7B-904D-5B1FD9E2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82B0A869-9F9F-4E8C-854B-A5478E741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F3933C66-403C-40D4-935C-C6B7071B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43D835EC-E690-4DCC-9636-03C75978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A91DA09B-1168-4602-A0DE-6E43026A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8B9D89AD-1DE1-493E-B739-9A0D1744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019EB746-0E71-4658-B3BC-2DDE6819D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EC154CCF-7F0B-4FFF-8483-412CF80F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400E4170-A959-4AB6-A4C4-C2304D7F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861EA12-2A6B-47D4-93AE-B8F0054A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FB0D9AA1-2698-40E9-A3DD-424A268FC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D4DD76C7-4377-4219-99AA-8EC4B20B8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03D6E64F-0959-4D9F-B41C-DEDE0E6EC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12E5117B-17DF-4088-96AA-410A7FFC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905FB3FA-BF8F-4E04-B8BE-319C82C7B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64DA98E7-A9F7-4D4D-A599-53437C88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AC88BE12-4986-41F2-B063-529818C8B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728B9CA6-AA1E-4622-9320-722CD402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165A7A4F-FCC7-4A96-93D8-85C73FAE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EC49B68-D64D-4D7F-A177-ECE031E85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39F2F38D-4212-4BDE-AF63-73163578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88D350D2-D737-4D26-92F4-1CA23C15E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F2587F0F-70F8-450B-8F9D-CDDC07A4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6440B097-E519-40AC-9EAB-FFA8C96F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89700229-9830-488F-B5CF-AB2EC7B3F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BDE00755-1FDA-48C0-9751-062048E5B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1D3631A5-E5A2-402B-A3F2-F7CB8A5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969AF50B-2B3D-4828-B6F9-6A9D388BF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8EA4FEB4-60FC-45F6-B55C-044D019A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F4599C91-32B6-454E-9A6F-522C0410E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37EFC855-AC26-4EE8-8699-A0D6CF090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4EF100C2-9248-4CF4-98B5-174EFB25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5BDB32A6-845D-40A8-8662-24FEF652D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E56692A4-C143-412C-B37C-C80DB73C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C82AA6BD-826D-4F02-8C21-C5F8F0C90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7B27CAD5-C1B9-4BFC-A0BD-737DC6F52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798BA910-4E02-492F-8A52-E21C5FA42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CC8E4C37-39A0-462C-A65B-B7BF40F67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B27A52A6-C0B3-41B2-80AF-E94A76353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BC1EFC1D-A448-42F1-8655-C28BE4BC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B126E678-14E1-471F-B97A-F4ADF774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54B8EB95-67A8-4585-8344-5CF78C321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702F85BB-C4F7-4987-9A45-36AFCB81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C36CE29B-2BB4-4B35-9278-2EDE6BBB0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17FB2BB6-1A96-451B-82BA-01C168356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8A0F412D-1BE7-4917-A927-8350CBB1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A9D7858D-37B8-4B0C-8A37-724F0E39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C4B66667-1202-414E-B594-3317AECD9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D7D8ADA8-CFA5-42E9-BD19-A0ACD422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2E4FF971-79E5-40AB-8CED-3FB81280E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943A9080-5A5C-4273-A96F-06025CAED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434D9906-399F-49C8-B65C-309880FF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AC148E49-3271-40D2-B796-1B022D548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A80A2C3A-B2C3-42B3-8AB7-566FBC320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67A6AF6E-3BEB-42E3-A57A-A673E88F2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C23E4D02-C3B9-465B-A686-3CFF44A8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B71BC64-61B9-4250-9EF4-1FC78642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8CD709-6156-4D16-848F-76D0BDB88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B2521B-140D-4691-ADD8-C1B25783C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3148F-1EA5-4242-9528-6D471C556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A4B428-3623-419F-8446-B42DD9812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D788E0-40BF-4394-9391-FBB6F106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2340F5-24B8-43CF-8940-DC062E73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9593688-C396-4E29-A566-7B0B0666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B6E3EFD-10A0-4376-88A3-59B2638F9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A73C43-119F-463B-B4F7-A85F4E8C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9FE9098-3422-433B-B8AE-560D5CB91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620ECBA-6670-4ED1-B444-D59A98487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17008012-672A-493A-AAB3-A8AFD7F8A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70FB070A-BA28-462C-9A7B-5335C3FF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D838E616-17E0-4DC0-9FFA-17931F371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F6DB1D2A-A2CD-469C-AC6D-07B60468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00807E1E-0FF7-4F85-A10D-92F08E5B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A4AEBAF3-B568-4ED5-847A-AF177203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945CD2E4-1F60-4C14-911A-6D358D6E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74D1A5AE-86EF-468B-AF79-E74C3D2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73983203-59CC-4451-9314-32E4FF4CA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410579A2-585C-4030-891E-84540144F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3DCDAD4C-E741-4893-9FF1-264446B2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675B620E-5E42-4C27-9AAB-BDDF82F5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8488AA83-EC07-4556-BC26-1D45E746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8B5F2B1E-440F-4442-B7CA-613715A15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2F16613D-174C-47DB-B3B2-3AEC3FB6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FD9BA086-E5DC-49B1-B06A-32B8D13AF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A79DD2E4-C50A-4BEC-ACCD-00F758DE1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2B8E0B03-DD8C-429C-8084-4CFF527EF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CBC8E3C9-F08F-4F6D-8D4D-3878EDFDD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D2CC4179-F942-423C-97D6-7E4C6FB9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498A2CE5-08D5-4EE6-8234-78C74B22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8A093273-9DA0-4E61-90F5-89A88ADC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42EBDBDB-1CFF-4B56-9177-084FF838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CAED155C-8A59-4839-BCDE-B1FDA8504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326CBD9E-60EC-4769-AABA-AB98D9277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9D2B103B-4765-49B5-B812-BE7071CCF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3B8B92C9-A692-4037-8AE3-9FBF9898B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B03CFCD2-DAF3-426E-BC67-CDF5C3907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0155DC28-EB93-49C7-B9D4-F492A464E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4F1E2218-5593-4D2B-9E95-188BA8D0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4829E583-901B-4603-AC99-2B0C7014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F7C6060B-AAAB-402F-A198-9513D012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E926637F-C74B-4C15-A054-F7A7F7B5C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34DFFD8A-DDEC-4AEA-9FD3-9E44D0EF2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2E634283-3311-4501-B43C-B0CC27A39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5811126A-1033-4605-AA95-D8079480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BB105A40-2EAC-4548-AA3E-42064AC6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F7A99D73-0606-4C98-AD5F-1A225F98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C6E8666E-5B84-40B1-B803-77E64617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6E36FBBB-9254-4D6B-B98D-02A0DB94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FB4F60B2-411A-480D-B466-DCFE51772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74A57574-CB1B-4AFE-A551-7CB90EC0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A62BF48C-1239-48E2-BC84-7A1C46A9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1DD11CD2-584D-4A83-AFCE-0E6C274CE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9B02DA31-E627-4FC1-8DCC-955FFBE2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917330DF-D41B-4D33-ACAF-FE0392ED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C26C477C-6451-452B-B09A-525E58FB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0E2C7040-E9A0-4753-99B5-92EDF153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D3ED2224-DA09-4172-B897-56FA481A7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EB15B5DB-3D9C-4534-A881-C6F1101E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C9138C15-EECB-4F5C-91A3-3BB7E317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61B08F17-9FC1-4B5C-8F45-AA0790CE3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32B7F059-75BB-43D9-A7E7-64300F7D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30605F93-1CD9-4080-992D-2BD14842D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69058733-2488-4587-8E7B-DF608CA9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68818F96-0054-4FC4-93D4-A4A63E56D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89D41E34-5865-4917-A3CB-E90BFB236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099BACCC-4AD1-49F1-9941-5120E0CE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BF176375-E986-4A0A-B35B-F2D59CBD8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158797FF-A5D4-4D3C-9063-DB983C30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B1142253-1CF6-4936-BB28-AE534F2FE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5F8DFE92-4747-4B7B-8B58-AD2A4DBF9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FFF0EEA1-D9C2-420A-9863-4580E32F2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283C2919-1D3F-4C7E-AFE7-436A12008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5F1FB622-5887-4DD9-A7DF-7FBBC79C6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84177529-CFF2-4B53-BC5D-8CB67BBCD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3CDE1B6D-4489-4428-A042-9E13AE9CB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220A9FF3-3A34-4296-A40E-1424E39A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1CA1B703-DE83-4E94-ACEF-66407197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74C99439-9225-45E2-9895-0C7D3B4A8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6CFB013A-ECE7-4C7F-B799-15D1F81D9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D5DCBAB1-58B7-4C54-A687-16EB9B64B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BA597BBD-A691-42C8-8B7B-AAC647495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2FF3CEA0-5A21-4024-B5B1-70CCEFA1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5F57668-6464-4CDC-B7E6-2BF21247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E84558C-639F-41F5-A5A1-7705EFDA6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78034742-9BA4-43DC-BB79-6924A9E1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8D3057E5-C28E-4502-8EED-E4A10002A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D0741930-8715-4180-BBDE-15876C65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973DB8CB-573D-4048-A53D-D593C5092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F66EB4DC-766F-47EE-9339-96DECFB0B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30153049-8BE9-4F5B-B6C5-59E3CA42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580F2C98-C40C-4E46-860E-1494E8406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A183A67F-1DD0-4EE8-BA6F-4FC14BA5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992AC1FA-A83E-4749-B9DA-E5BEF28D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D2192EA9-C9C2-4B41-A4AA-D0D4A27DF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68DF028B-2323-40A7-8194-4787F302F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756A5F1A-B279-4652-A9FD-4D384F6E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6E625439-0CD3-431F-B30A-7DBA32AA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E87FFB53-D8BB-4EFC-A499-B0776C8B2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81F38337-051B-4B61-9932-4EC09C7A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519437B0-A470-471C-A40C-140E12480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917ABE42-4828-4A0A-934F-AE1E6D52B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7FF275DC-DA06-46F2-93BA-9D83E20AE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6072866A-7B23-4AC2-ABE1-3BD05449E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881E1756-74A0-4CEB-B493-C9EC9B1D8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B8C4C25-44C4-4E43-8295-1DA26AD5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F9D40B-F92C-4008-9E9E-6D1183F7A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2E3EAD-C246-4B72-8057-277AAF1F2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C1CC5B-DC0B-44A2-B4D2-C80B787B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721398-BDCD-42F7-9ACB-7B5D8F78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0566C6-DEE7-47C7-9045-22C28897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430086-62AA-4426-A162-964FF481C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7C7A45F-ED7A-4793-AA51-3173B892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D09C70-8729-4EAF-A269-4220EACCC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4C9AB9-45D1-4DFB-9935-2998F5F7E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9E2D0DB-9E54-4591-B8EB-52B40A07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5989FD9-8EC1-4B0B-B05E-2E891F56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F00C714A-64D7-4609-9458-8B22F76DD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A7591802-FCEC-408C-8CEA-A71A7607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ADBFD475-CA68-49B0-9F74-DD0458819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3EFA798A-E0C6-4635-924B-D189A677C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0333D647-B292-47F6-A216-002E6B12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01ED9C2F-8D9D-44BF-8526-4FC1A8E50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0E9DCDCD-5801-4D30-9AFE-68C2968C1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44DD3A34-BADA-431C-9447-AD3855EE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49BD83E2-CE36-4D1E-BC2B-BE07E76D2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8EEA8580-F8DC-4D29-A901-1E9C4455E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17AB3843-F84A-4A73-8915-FB3A211D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B2FB35EA-8EFB-41E9-9E58-FEC137935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2DD62361-98DD-47EE-AD05-40CEE35D6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A568D5B2-2F9B-492E-BC83-5E98892C1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FF7CD731-9994-4ECA-B03A-D2123B07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43FB8CA7-A8C4-4DB9-8DA1-7ADEADCE4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65D9AF1B-D313-459B-9A8A-0AE96E37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2B207E70-3059-4A3B-AE02-74D451F31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C1E31B66-B408-466C-8F48-51EA31D4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795468DF-2689-4CC7-A221-4FA676F22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B181E892-3A2D-4409-8BA8-BCC540BE7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1AA54C22-4058-4462-AC64-0E0CE37C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F42F0FB2-ADF7-45AB-B220-806F3737C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A648683B-9C73-46DC-93CE-0A8D3A913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E3D68D7A-8A8A-48D2-9D3D-6B080DF7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46A4098C-1F43-44CD-AE01-3180C38F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9DBC9308-0E8D-440F-B4A6-365155E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C6CA4730-6CF2-4790-B724-C8995D801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960A3490-AE95-42C2-9A85-8FEE6AFF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0AF2C721-01F4-4BD0-8B48-BF23A2CC0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6A29E870-33E6-4541-B196-0FC729F75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EB8C2A17-B56D-4381-BCA9-E7F7350F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0C2F1806-23E3-4EA2-8395-59D282AA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BB6EFD7A-6448-4028-8D53-BD8123AEB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AB38D35F-7AA1-4E47-ABA4-A949771F2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04D192AE-15B6-4AB9-A581-0525AAE5D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E999CE29-8D2A-485C-9C70-C7883C42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5E1C34A-AD94-4DB5-93E3-8F55EBAB2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3DBFCCD0-3F86-4002-9D33-6DB968FDF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67576E30-437F-4A12-BBB3-61D617E94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B807AFE2-6FB3-4F26-A8AF-567B88B9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238B9520-0580-4E7B-AEE7-919C295AB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8ABA2994-28C1-44A0-A9C6-6AD85D61C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1B55B261-6109-4F3B-B8BF-A649C3A8C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6C4DF5AF-DF45-4146-B102-DCB51C0C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F179B7FE-A654-4830-8B7C-EA818378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0CADF4DB-1202-4BE6-9370-E1828FBD8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E88E5C5B-1C0F-46D5-812D-E9410E85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71CE3D5D-A00C-40E0-9524-A0492F7A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91B6EB9D-CEF8-4815-8A20-7F5AAFA7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8DF7079E-053B-40A6-B05A-F34CDBC9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D339CD2F-B00D-4719-823B-16A492592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AF0562C4-4B8E-4862-A771-1A1E28E33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8D548B02-F1FA-49E6-9AC3-33624DB25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7869A5CD-B9CF-40F9-B890-D41F37A07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C9B199DC-AE4A-4130-B9FB-A8AC2D7E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294C1931-6DF1-4FDE-A50E-309B150F6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BC0FD245-4510-4094-918F-10A061E6C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5E66312B-6C69-43E3-9671-F109D0BD2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C582EFE3-E915-4FC4-94C5-CEFC7D3C6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DA6D242F-CA68-4E42-B0E5-1FB1A6D8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A93B00ED-578D-467E-903F-69F4AFFC6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4063D6A6-46D2-46A1-87F7-459981F07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CA055DEE-515C-4507-AF8A-3ACC78E0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8346DF37-6D9B-4C93-83DD-553ACFFDE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19A79127-7A77-4FBD-8ED0-EB6A95FC1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B300311A-35BD-4944-8680-A3610A54E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9985AC93-3B2A-43AC-9ECB-CD1924073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B16DBA7D-5FB1-473F-BCAD-EB91F9251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8EACBB7E-EA14-4B4F-8E28-9646E227B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2BAA9CAE-A4A1-4DEA-B4C5-C122312B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2516BA1F-C091-4D45-81DD-75E7B1764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A668B873-20D7-40CF-8A54-24E7CDE72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2720D81E-99B9-4D81-B832-9AE688A41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B6202A69-8562-4434-A007-0D70F56C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D3B46DFC-9719-4B27-921A-F2E9DCE98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55EFA0D2-C038-4641-AEAC-4FF4F07A3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B8CF02EF-316D-4D99-9EAD-1593A365D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141BE0EC-10D1-48C9-8F69-1D5D9375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9ED88690-D27C-4666-8C64-53788ED83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68B6F3F9-F3FB-4BEF-A4CE-C01E585D4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01687BD0-1286-402E-86B2-30985D11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6973EAC5-5B1C-4F74-AA19-784379EA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367358CD-4180-42CA-971C-1E3695C59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33227A10-E9F6-45DE-AC9E-66ADF71A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AD960B38-0227-4905-B175-94676A8D0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E54F04FB-A337-4163-9D1B-70165A38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389DD08C-DCAF-46CC-99FB-040BE6F5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FBAD69A2-8592-4A0E-B8D0-CAA89C6F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E9125A0B-DE29-463C-B476-E683D1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BBD44BA3-016C-4901-9932-D329FABF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5DEEA7EF-3B9E-439A-8A3A-2B905D80B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7E97DF23-D216-4F86-8FC5-039400BF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3424BC2-6BD5-4360-91EB-5DFE8BAF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1E44B9B6-5533-49C8-A2B5-0136AD7F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5472A8E-EB20-42F3-A2CD-2501A3A39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5934D29-0375-4001-B129-EBFDD39D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A6663-9704-41CE-B326-2733F0AA1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A01C1E-69DC-45EA-B2A2-A5B02CAFE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F7D450-43F7-4A5A-AF2F-658403AF4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65BC2D-E4F7-4A19-BD58-F5D59FEAB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916601-8B87-4EE2-9C88-7B7C9D6D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E779F5-BE0C-4A7F-8C84-D5C39D36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9C41D5-7AD0-429E-ACF0-E698ED59D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8E17DBB-4020-401A-83A4-FDAD456D7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EDBA03D-1E2A-407C-9ABC-CE4A2E38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291977D-F6CE-49F0-BF6F-C6D9AB67B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DDB162-6608-44BB-A982-5547F5861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1AE075DD-2383-490A-BF0C-8598ED85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6AD8C873-9768-4E0A-A776-C013F8475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7AD8304E-BD63-4294-B072-217F26109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ABCF9843-797B-49A0-BECA-5C06286B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56068B33-BF3E-4784-877D-F7BCB5A89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43A692F6-8C4C-4CC9-BE03-09631B8E5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0A340862-CD2E-4431-B436-CDFF9904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D96D415F-D6F6-4C63-B3B7-9F40649B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2006E535-7A5A-4045-BBC6-2F1BB5F9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532B9987-5118-40D7-A86F-505FACE4D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71170336-754E-4B02-A885-662B7E44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2615D179-9B4E-4C2F-8DD6-C859B607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4EE0183B-70B5-4C47-B20C-017BBDA3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52AB0F8B-7C89-4B16-B2EC-086397FB8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518E926F-9590-4210-B70E-7513C9D5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DB4AFE7F-63AC-4E1B-B31B-6C69404C0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DD31AA00-B423-4601-B3F8-0257CA9F3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AA1BDD45-4332-4A1D-975D-0725D46FE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BD66630F-7816-4C7E-802E-9636B711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8B24D80F-23C8-49AA-A6F1-FE6FEC03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0A401F97-12F2-43CF-8777-1990F8FC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D6C65367-5AD1-442C-923E-60F7840AF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8F883C28-2EFE-4690-987D-B3DB95BC1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817BA2C5-4A8C-4E84-98DD-CD2CEFC6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9032D6F1-1E56-4CC8-9595-B5E340B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05A329E1-AA52-41FA-9090-EE5B691CD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5A954D43-79C4-45A5-986D-4830EDB0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6C045BDE-FCF2-4B42-9316-4DD0CA41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947F1CED-3043-4C29-81AA-2820D8630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5326BBEF-468C-480F-AE36-BB8B18DC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33FF5AB1-ECFA-4D10-B2F9-61AB92DDE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54882BD6-DEC3-4C61-9F3C-EBBC37FB0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B92CB1AC-E3A8-41BC-B042-DA50F4D86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D226A8A4-1D72-41FD-B711-C696D65B1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36F354FC-13B9-49C5-9C9B-8C79829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7F18112A-FD2F-496F-91ED-0315446EE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F2227985-A782-4B76-9152-FFBFF780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6D32E64B-D05A-4910-8530-E9FE92E7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D50538D4-ACAD-4C7E-9730-0DF92A1A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D45B740E-666D-442E-820A-45034DEF7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B078F653-1839-48AD-8B87-AE0A4ABD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E62E460B-51A0-4F3E-9DF6-4762FAB10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5B99C1AB-B2AB-42E8-A1A7-B1D469C0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CA38E97C-936B-4D28-A05B-6B02040D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F108489B-6A8B-4F00-889A-54CC9826C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8236D781-35CF-428E-A75D-7E4652A61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99AE1109-A271-48A2-8FDF-81085EF8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B0D1868F-962C-4626-A967-4301AC7FE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B741D595-2C09-4C8B-8AB6-14D72ECA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4F909188-9837-4D54-B08C-F33EDB59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F5655238-8AAF-4585-978A-9665042B4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39812263-38C0-44A8-BBDE-6A642236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CB0EB0D0-53AC-4CB5-8953-8AA676243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A804C45E-A93C-4DE1-8C29-54653ACCE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3B1C57AD-884A-4E67-ACE2-D649A32DA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67C81213-94D4-4058-BADC-4F6B3452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AB3DD471-E178-49F9-8B6B-BD490F800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EF0A354F-A961-4504-8CE3-9A8766239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A79FDCAD-3BF2-4280-870F-55596937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41F92414-B8C8-4F1D-B0F3-32D4A54CB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F05A6EFF-1775-4876-B7BE-79F3FD696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97EE496F-E304-41E3-97FB-E715EA7D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2203903D-BD79-4486-B814-0FFF8A497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FF416695-BF79-4BCD-8295-8ED98282A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BC3CD077-95BF-4AD3-AC23-CF413E262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6EC451B7-3DB2-4802-92C2-25476FE54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A7407265-9F0A-443F-8657-46EA8496C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79A2BA78-7B33-401E-90D1-B206FE7AD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E13CD1E9-EC4F-460A-8997-6E6B2D339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B1ED03C1-E1A3-4EAE-98FC-CEE29185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BE78D157-7EEE-4127-B125-38EB5CEF3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992E265C-CFA1-4800-BD9E-8D16BDE9B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203C419B-F2F3-4335-B518-1DD294CA2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5F3E98A1-4493-4347-843F-1197468D0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E13088D8-DC2F-4EE8-9891-85C869FCD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B428AD15-EB66-479F-A1DC-1EE634F48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457A874F-519E-436C-BDC4-DCD4492D1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6F4AB336-1AB6-48CA-87DF-31653FA6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4C828364-C99B-4A60-BFF6-E1C495CD8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F17568A8-9C83-4E70-9331-AA8ACE0C2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F37FD8CE-EC5C-47B3-B02B-B65A8509B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D7603814-A38C-4831-A3DE-2929F4F0C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68997980-50BE-44E7-8830-3D0DFB80F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7A917550-D5DE-4E2F-A9ED-4723AE4B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1E103AAA-5650-4556-976B-E7C5CE838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FD80E8E1-2874-405D-8751-AD1A6343A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CE4A8234-B1C5-400A-86A7-19D597C7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F7EA9DBC-16F5-48A9-9584-FE0F9971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6DDD315D-7780-4D98-9744-C8F160AB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B3E22833-EC52-4720-A5B3-3A102102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14BE5B70-D555-4A8A-9A11-ED8DFCB4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C790298E-3AA5-4BA7-9F10-4C15506BD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8C561B49-A739-49DE-B803-08847CE2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69FF0418-591D-4E71-B014-7B27992BA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70DB6555-0947-4BB8-8404-A201C636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291810F6-7455-4882-B925-BA91C028E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A8DBE545-5789-44BC-B0A6-140E49ED9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604-D34D-465E-9402-DEAD0540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A7423-1DB6-4278-BE72-0CFE6C70A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7BDF33-296C-44DF-AB88-ACEA32F52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9BA0BB-63D5-4639-9CA2-A5BDF58EA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F4FC03-C7E8-4D12-80E0-76A703411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B5C1A0-740E-40BA-BD49-A8AC913C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B452488-8B80-4CC3-A6D9-59F5CD2F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36B2E31-9D4A-4FBE-B1F4-30FEC5A2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E8EB01-7485-47D3-BFFF-229834AF9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FB8C1FF-C4DF-464F-BD43-64EC51F5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39AB8B-6BEA-4D83-8867-7153009C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64DC30FE-F2B7-4372-8D74-0D772950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9FBD4194-A614-40AF-A38F-B5294DABC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D175BAED-CB0E-47BD-8F8F-560B7847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6EB2E013-EC42-40C2-86A7-C765B1A5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419A48BE-FDA3-4862-8F6A-A7AC309D6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B283FE21-4624-4DCD-A923-046639CD6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DEE084FE-4656-470F-A1F2-3AEB01DBF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4D5ACC8D-E2A3-40F1-9CAF-80928D229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AA329EB2-F009-4D4C-A4A0-7AA50BBD5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0279C3EF-435F-40D4-BE5E-E27A2E94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6273A26F-4331-4F0D-8BA8-5F63FA95E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151BDD2A-1E90-4A29-B2C3-D3B2117C5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C6F354B6-5F35-4CBB-8AD1-75089A50B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DAC39668-0BAD-4CF3-A7BB-28765896E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99EC16CD-0E3D-4A7F-A18E-F4F6EF767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5513FFCC-99F6-424A-A81A-42C9D2D2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742DD23E-E2C6-4AEF-874D-D4229B0EA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4D402ABB-EB0D-4C7C-997F-5CC69736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4E0EA669-3EE8-438B-A9CE-480F8F9F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A914CE5D-03FB-4881-B342-80899F5A7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3ECE2624-BD8F-4841-8D35-ED8FB092B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020A3E88-96A6-4F8B-BFE1-9D46CB84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68CC8EBE-5A3D-44D1-86F8-ED1C11B50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301C6EA9-BCB8-49DC-9001-07C2C29F8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362E49BD-A803-46BE-B351-83A074B5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D95C9478-07FA-4C37-8D35-E10676D49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B843DC7D-65CD-4B38-80FF-78D8EE3AC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803406CD-17AA-4984-B494-7561A9629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E9B06EF3-C810-439C-BFC2-A0C0022A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CCC5BF36-6BCF-4A54-8DA3-B65BB0510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1E997E1C-A267-4839-8FB1-F4DEB60B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F95A690B-47FB-478C-94E7-BF5F92FF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982C8226-9BA8-4818-8B42-72FFE94F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A82BBE6B-4767-465A-97F9-38E18B48F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6F453D97-42DF-4176-9EF0-A583C590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6B9B497F-33E0-43E9-808C-48B5495C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50ACC390-5AA2-491D-920C-0C85A0B0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7A3CA8B6-F239-42E3-80DC-A48D52FF6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AFE722E8-B4B0-47C5-9454-F899B7C2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F2B49F22-A23E-448C-87CD-8FA7CFDE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29009452-F14E-4F3A-AF38-C3BC7FE8B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A417EBF4-E31A-4C9E-88D4-3D5D7AEE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11A3BED9-957B-4AEE-82AC-1D5788FCA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48BC9881-AD04-4F91-A89C-C8E7DFA88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07CA8086-D1EF-42CA-B615-87B1A8CF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5D536F62-E44E-47FF-A030-104ABB1EC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A0BB4885-BAB5-4DCE-A061-D8FE1CCC0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12472103-5FE6-41F4-AB1F-439418E3D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626854B5-2E0F-4A3B-AA01-F96E4D25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E8F1CF85-816D-4185-8162-67AF95562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BFA9F3E1-F0AA-463C-9A05-340D303A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830D7419-C682-4ACC-8467-5EF17D11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5BBA6C2C-7A9C-456D-BAB6-4E39953EC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578A1468-B282-4F3D-A174-6C7B1D447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8352AA22-4F21-4F82-B71F-86599A6C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55E98B92-A24F-4754-B4CC-187DC9421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610929DD-83AB-4A57-808B-5694F8D8D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D27A91C1-A92B-43E1-ACED-B07F1A62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EFCCEFF8-E56F-4FEB-8364-C8401BA8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6944E9C0-8965-4CEE-9655-D69466ED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C443D361-848F-40C9-984E-1F0C38DD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6A0329AF-975B-4CF9-992D-64AED179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C7F336CD-DF41-4D5E-BF5C-3C1EB4488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82319176-CF78-40ED-907D-C24FB54E3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C8408A6E-553D-4EEC-98CD-436F1A6C8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4AB45238-2ACD-49E2-A961-5805EEDDC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97CD26FD-049A-4930-8E95-6BB81931D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2D5EF885-837A-4707-B3CF-E74A4059F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EC9E7A54-AE17-4D6A-9416-D2529BD1D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E28BCD19-15EF-4BCF-8410-1B7E7EF9A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8D6A959B-63CB-4131-858C-A8A864B0F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B76ADC7E-4DD4-4B24-AC3F-8853DC372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635889DD-171B-4DAE-BB7D-ACD563070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8C2E880A-34D4-4622-BEDA-D47784010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E0C349FE-3955-40D0-BDC5-2930095F6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84813572-0301-40E8-9E33-EE2942C9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DD161EE8-DBBF-45EA-B97A-956971F7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265EB09C-A3CB-4BC7-A278-0C12AC1B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45C981A5-FEAF-4F79-A1CB-298F5D07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98D984D4-C002-4492-A9FE-5CB1F07A5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697B69C6-A296-4237-8D82-F145036C9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814FF40D-1BE9-4D22-8744-573765330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089D647B-F72B-4B2E-9C29-91545017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F51D76A5-3FC6-45AA-AB0C-E71F7995F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A32FA40F-9FD1-42C0-BF05-671E7D42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289D2ECE-6198-4C0C-84BD-E5E1B18B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1F201656-068E-4E36-A84B-8B7B4EF97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99E25EED-25DF-4F74-8291-B1A2F02ED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1C2D30E7-5402-4A3B-993C-84E60348D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941368D4-2AA9-43A2-8309-D6494D698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56AD93BF-5A8F-40EA-A35E-6D708584F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116EF483-34D3-4B72-BBF6-4907AC08A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4F440045-E9C2-4A94-AEC4-1F178634F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2599CDDB-A58F-4471-BA92-F8387DC6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DBC51691-78D1-46A1-A27B-407489E4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D228214D-855E-4E8E-AAA4-4BDF25E4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7DC52CE5-06F2-4F13-81ED-A8854893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4F6B21-9B71-466D-81A8-3734B593F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BC4AF4-B84B-4327-A644-3569E2C2B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F86C6C-360C-461D-A93F-00151AB3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CE61DB-6587-42B1-80BA-8EE4115B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A704C0-99A2-40E8-A4E4-B7AF3520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B59D32A-C110-427A-BEC4-FC1E6708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F8C010-DFA9-4D29-9E19-B85D9BC42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5951EB6-9AA1-40F5-B8EA-3ED4F37D3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5B45DC1-72AD-4F3C-ACAF-10A6E6FD6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FF2A5C0-4AE7-4B55-AC67-619701ECC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3B437F5-4E4F-4806-9A35-EF42B87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0DBB4F4B-17D7-4824-904B-2C525E695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95789325-9EFA-43FE-B005-090DC49F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82A0EBFE-125F-4805-A2F9-9C8CA0D86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F15E4A47-59A5-4EDF-880C-99C338A2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AB99B0E5-CB26-484E-93B3-12463F52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35CC6D2B-CBE2-4B1E-9E35-7ABBD4D8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B4FDC931-CED2-4281-80AF-E46FD8F32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34E96827-9537-4E86-9911-6838B2C6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6EDC3EC2-FBEF-4C0C-8B7A-25C374548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8809CC33-DCE9-480F-B358-0948A814A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CF7CA1CD-091E-475A-A257-E597379EF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3371F667-A4E1-4C2B-AF52-BFC5D0BCB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1B65D061-FEBA-406F-902C-B00630FE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6E4AE393-A01E-40FB-A8A0-F6AA13A4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3141F9DC-66E7-4327-AFC0-C48C1A7E7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4C05FC1B-296F-44F0-9BFC-D516EAD3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E7497116-85A1-4704-9F80-3A4BAE32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E883FF8C-6C2D-4BF7-8036-006999C03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366E1E2E-4F34-48DD-A341-744205DE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F10A8296-660B-44EF-91AB-720146186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A5CFFD47-7D48-451F-832D-85B5B8906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45280173-354B-437C-9C7B-BF923AB3B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4B1FD710-2C22-47D9-B572-C40277A4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E5F7388C-087B-4B23-87E7-4B93D0EA1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DB32D8BF-7597-4E60-A923-F2AAFAC49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ABCA5F5C-2B9A-492A-8B0D-A1704CC03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6F36859C-9203-471A-9A29-E85D932B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668773C5-626C-485F-BC6B-71E153E35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7B542034-BAEB-4D3D-AC9B-0975B1A4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52ABF26E-0F08-4E83-B109-17B451CB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48D20C69-BE6F-4A85-98ED-B8B4E9F6B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993C8D52-9EA1-4785-8D7C-167C19C9C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7055F5C5-82B3-4976-9BEB-F48B1E53A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E312C76E-6EDF-4965-A506-510FF1A7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70DCB2B8-D14C-46ED-BE0B-6ED74BDCB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FEB62D7E-2B40-4CC0-87A1-CD58CF27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9282E25F-3B53-4794-B0E2-902936296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FCD0B24B-D765-4800-A896-B7390ABB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3295166D-6976-4359-B5EC-72F73ABAF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5889563F-BDB9-42FC-AA52-94B43A0A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A49546C1-6766-4C21-B20F-0F785201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A6AC5A46-B45A-450B-ADDF-6A199B17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7FFAB452-0998-4EF6-8075-CBB79941D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2CD5D1ED-BD76-47D1-B6BD-63280903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62F2D5F7-C49A-429C-8260-3C301ABE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F28C8345-835C-4ACF-830E-874006FA1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0DD5F902-8553-435D-8022-06FFA05DA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8935943F-911A-4FB3-8814-C913CCDB7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5B6563A5-ECF0-4397-9465-5600D8F83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1E685A99-AB56-47A5-A329-423B74E98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EC324374-C3EE-4583-A0C8-DB28240A8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B328F417-AC68-40C5-A65F-AB859B11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15E21A22-1966-4A32-BD60-9EFE8220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0953DE51-0479-425F-9955-60D82A682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F37C0E7-39AC-4522-AC3D-F815EC082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8A9A4E23-03A3-4A46-9667-07AD7B7A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9A05C8C9-52F2-4663-B7A8-C038B1FB7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EC93D714-2CCE-4307-A1F0-F7DFDCC6F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BF4047CB-4B88-4033-9AA1-DA1F79F8F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263EF8FB-0BD5-45CB-9636-75B50C0B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C574F28D-0111-4826-9492-68EB88EE5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DA5A2590-9ACC-44A1-855F-26783914B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12CF21F4-CBD5-4948-B6B6-458BBF3D8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E7E81DEB-1704-4961-887C-9CCCF4F7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92057CDB-6016-4BDF-A046-D8769718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8A98BE01-2FDD-44E0-AC1F-4E32B15A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00ACAA3B-9575-4FB4-AE80-4EFC29AD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F9309A75-1313-4EA7-83A6-94F0E9914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233B4F56-A842-47E8-917B-0911638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1A9CFBDF-983D-49B4-A969-B70E2665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92E65549-D738-41CB-86E6-487F864E4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B8ED56C9-51AE-48B4-AA8E-40CEE3C72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C0F9702C-D0F1-4BF8-8B9C-C0807771F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BD71A696-1141-415E-9BD9-AB560E1A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B22DE667-2C19-4BF9-AE4A-6E1F16254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6F05C248-6413-446F-B89D-C385DF82B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043FADAC-0110-4038-9180-11E5ADE5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BA7BAC86-A3E5-4BE1-BE37-51040A8D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260254C4-E189-4800-8AF5-25ABA815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102AE370-9235-4B19-A4EB-C8848AAA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55DBC4A7-48B3-4C3A-B96A-26095BE69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569E62CD-8EDD-4B38-AD7F-1ECBC448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FA3E0299-8661-4383-8216-04F2064AD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AFB4CCE6-8226-48C4-ABD5-9505F9D68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32D69AF2-BF65-4F5C-B52B-305834B81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F06E2434-D1B4-46E4-9E08-C1DC4754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2667E419-622D-4476-9B20-33583D68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4DC9CE82-8E57-4F97-BBE6-1F759044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3AD7AD8C-F6C7-4922-B5F6-AF0B9DED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F720308E-3BAC-4439-B91F-85EFDABD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6EA32D43-C5F2-4909-A015-5DD6CA94C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56CD5630-E53E-48C4-8300-4E2BD5594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42A73C4A-7D90-48B7-9F17-4D431332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DD443A15-0DBA-4D1F-A031-1929DB7FA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3DE5C5EF-DA9D-4A54-98EC-89BAC909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B400A12-284A-4304-BA9A-B14D0094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8C7315CE-5727-4E4C-8D54-CA26C6A5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59259E-E2F1-4635-8F87-EA7BDE76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DDFF5D-5887-4F0D-9357-F0FD9BB56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64D42C-D1FE-4DA2-8CE4-B9243B0A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6EE00A-0570-49C9-8C7A-D0DF3A34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179F78A-D258-464B-A18D-EC6B6D77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3D8BA58-C7F6-4919-A1BB-3B94D1BEB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8C6E7C2-CAE2-4908-BB05-16E77621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A59F52B-C7A0-4493-9915-AD0841C77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BD20F0B-F06E-438C-A75B-744D85452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24D4F2-53DB-4BC0-B84A-1E4CAE5B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FA56065-6E3E-41DF-87F4-167A2339D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194CF921-D990-496F-842C-D91B3257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3FCA7F0A-6327-4DAE-A998-D3A74204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E6357A3C-E295-4CA8-BF6B-8C8D4B04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271ED21E-006B-4626-80D8-9D16D3A36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C4CBCA5F-B8AE-4CE7-819A-269C851D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9139CFE4-E55E-4CAB-A636-19BE9EA0B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7D523A72-0974-43F3-BE9A-5E047335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17695C61-C4AE-4D7C-8368-2A49B0437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B75E656E-25EE-4147-836C-39497F88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611D24FA-E211-4974-AFFC-97BACE8E2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DD5AF91D-2FCE-44CE-975F-D23ECCC14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51C7C37C-7F0F-4561-87FF-2177B27D0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8F218213-6E80-495A-B3FB-BFF4CAAEB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15761F2A-BBA3-4FF5-B3CF-3929234F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E798181D-6810-420F-8D8E-A7ED2354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7A603F9A-7EDF-4763-9285-00E8A6D5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E3F0B815-B3EE-4755-8140-80ECCB48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851E9AA3-D02A-4315-B6ED-D6C7732F5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3D841BCE-CADE-4788-ACF1-79D50D60A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4197A92B-C094-4268-A3F2-BCFF2F9BD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21EC907-38FA-4215-AB79-67732646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1A7F9E7D-BF34-4CA9-85E9-1AC45A3D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299BC984-75B2-4353-8A16-A9605444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5AB790D9-5AE4-41E1-A884-0C99E614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DD44FAFC-C84A-4735-853C-EAB76CF96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2BA8AEE6-3870-4CC7-B86F-87258E242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3C95E2C0-8631-4661-B6E6-C221C2061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7865E786-21A9-478B-AD4A-3AE5A73E6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E80DCFB2-FAB8-4F58-BD38-77EFC318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E816A92A-0737-43C0-A229-536EFAD8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BA633D87-8D1F-429E-80CA-612AED95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D5C83D89-3CFC-4E72-B32F-F1A138CC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16CC5B07-115A-4544-B8CE-92CFE787E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7DCD584A-4913-4ACB-BDF2-07681EB9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45959CEC-E66A-4FF1-AC5C-7A047AA0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8AA74D50-48F4-41A9-92EB-FC40963A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7EB50681-FE46-42B2-BE49-7D732363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80020767-0FC1-4260-8DC5-DD4F7D7E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B289433B-4C37-4DB5-808B-21FAFCA7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FD2BD96B-30A8-47FA-B1C5-BC619AA3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EAED8B5E-9412-4173-9B9B-11A3D1091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5F470B6D-ED2A-4D92-9604-878494F5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A48B6A49-D71D-4A1A-A840-528F2BF50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AC155B24-2ADD-4C30-9E56-A672565C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FC961A18-9BE7-4F36-A263-8A1DD8EA4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19235B3C-83A2-4764-8771-9FF20806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223EC8F4-23CD-445B-9D4F-0A675B33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128498E9-9369-4545-9FB5-EC382E97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FC7DAF04-6BCD-4F0D-BE82-9DA52DF93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4E46AB33-F4B9-4CC2-9F5E-C087CF03B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9A445F92-34C6-484D-AB4F-93E0F68B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18D8144A-CB98-4920-8F84-BA0BBEE9C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4B9567CC-1595-49D8-984F-D7394829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4AF5EB85-80D2-4609-A25C-2517D78B3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79421638-1D6C-4DCC-8152-8AFD2FF8D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9A7B351B-BCC2-4422-B22A-DF300EBC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9797960C-589A-4624-A69D-0D9F6F34E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923201D8-AA32-47EE-B4B4-975893424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F38B110B-526A-4801-A1AF-9CA357D82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96C70657-124F-4974-8A2E-FC8D1B37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FC237AB0-2D6C-4569-ACC5-5A0822C36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BE753B54-27F4-4D09-8EE4-BBCAB2AA1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062DBA1C-55A0-4804-85FD-77F785B2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9533E287-C47E-4BC0-9EC2-B3E878C0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41554C76-FC65-4D2B-BB7B-5362C1A87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443DE783-4879-42C1-A9F1-CBE656A04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58790743-950A-4981-B083-1710DC42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D2D8E702-EF7F-4CBD-8C59-01C01FF8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11EC59B5-F024-4213-A137-23F62FB6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025159F5-385E-4A40-AA13-0F2C7E153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26CD3BEF-5940-4D75-85C1-768039FDC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1F3426A4-1492-4E55-82BC-78EDA4EA2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3C194DEF-E58F-4905-BAAB-7180D2410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7CF884FF-BDAC-405E-8DA2-6297BF77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BF981B32-BBED-4EEC-88E4-871758A0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B2DC42B5-2846-46DD-A9D9-AAE9BDAFB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9F2593BF-03C9-4A05-BAC6-C7E9D8FD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040C8F18-40B4-41F0-BAA8-12304154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907FDD2C-4B79-4F3E-A619-F641368D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1F0DE9B2-AE21-4D95-A9DE-E86F4F911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3F1BC49A-B44A-4FEA-BEF8-CC10F52B1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E7E9561B-761A-4622-95A4-AB5C007A3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354325D6-6CFC-41C0-8F34-61205691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2E84CE5A-6CE5-434E-960D-4C207103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BC76AA56-8D3A-4F03-B9FF-7DA3CC1A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A3A6284E-2035-4311-BC95-388626E1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309AE7CA-65CA-4CFF-B7C1-EBD2013AD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A60B2788-1670-4B02-8528-C4C41C16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30558B8F-2A24-4439-AFFA-253A8D240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A0290A45-997A-45C6-8155-3E3F36643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12A1013D-ED76-4A34-BFBE-B0A67D52D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418ECDD4-B98D-487D-98A3-AD677D1E4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473ADC1D-AE2C-44DD-92EB-8CB1343E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B1617C6E-F20E-409F-B2DF-B38B96DC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E2F95453-FAA7-4A41-BCFE-F107601F8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71AE319D-F5FF-4887-86B5-48FCAB0A1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AEE7623-0A8F-4A3B-9B26-480BFFDC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594B5-4DB7-4924-BF28-70DD59D8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94C38D-590F-4155-83B2-6D62E3BB2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FA83-A703-4B75-9CA3-865B08478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19938B-E100-4C0C-9716-240B9E0A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A49413-7D4C-45EC-A5CE-FE91ADE4B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9B1D2FF-E0DF-4E81-8982-879394C3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348DC6D-C3F7-4A25-B70C-09BCF46E2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49E40F-447C-4426-9C86-EDC83BAC0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17BCDC-2D34-4DE8-A8C0-A3E98E7A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33AAC84-DEF6-4505-9D6E-F2C030407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FC0AD24-EBF6-4F0D-819C-11C92DB2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414E4D57-D4D7-4D1E-A07A-A5C202536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815CC7A3-C10D-41F5-B876-126FF3BD6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B74535C4-50A0-46EA-B6B5-85027560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013A1A86-F3ED-4942-B799-8CF6D5EF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5F5DEE7B-D405-4438-96CE-576243F97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45E75F3B-55B5-45D6-BB97-6CAEAC5C4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895B3AC7-D012-47BB-B63C-28E3D678E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BEC6BB2E-FE20-4A6A-A5AC-853304A7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9D2B64DE-D912-4799-A1EA-9BF1208B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4BCBEC37-9E71-494A-8A00-AD12AB80B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05AB4A02-D7C7-460F-9213-16A8BD3D0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D9028643-1C18-4D5B-8928-C813E9A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909829AC-77EA-4030-A3E8-8CE423E1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85147709-CFC7-4FD4-B31B-AF6E28E8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44D0DD30-F3E5-4848-9284-1E0128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5B06C214-754F-43C4-98BB-10E9D14D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A26B1205-5743-4626-88A6-B34B3726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84C3C1AF-BE8D-42F7-B0E8-E0366D894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44878950-01EE-4F6F-8EBA-CB2A7FB0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5D6F4C9D-B002-4E41-A09A-36512DBBF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F7D41C0D-8776-4BED-8A9E-E9ED9C122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3D83773F-A615-4DAF-A28F-EEAAD756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63FF9A7A-840B-4F13-BA32-B4E07F602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76826128-0056-443B-84E1-D0A9A2498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1D1D48F0-5501-42E9-BE52-BB8FC60A0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BE98E30D-D6F9-4F6A-B6F2-D6DDA863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71182B57-9AB8-488B-BA3A-D74344E3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F7C97405-C049-4E99-82DD-7B1B383E8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4B51F5F1-B5F8-43D8-B43A-8F4391882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C9E4D87E-8EEC-4DA5-9BEF-6296CE37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EB2F0E9F-CFD2-4F1A-A4FC-DABF93F8B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1A2112A2-E5C3-4606-BCA3-1436B22E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4B78A8C0-9CCF-4B7F-B948-D678FE6CB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0D4DFE28-6E2D-42DE-AD2A-A12C3063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49C98A8D-9F98-4864-8220-7092857C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FE5D8EC5-E70D-4CB9-AD48-BA2EC5EB4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9F0F1538-A8A4-4486-BC53-DB1AE3F2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A1856CB5-5D83-407D-855A-2EC22B1A0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B75DA39E-7D27-41FB-9A5B-F165AD01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874D174C-8CF0-4996-9131-8E44C533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E374D746-6607-48CC-98DF-A69441F1C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7BCEBF90-77F9-4D21-80E4-3451AF3D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91A0307E-8C9E-413B-A57B-E0C261D8F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3400535E-6FA1-4D9B-9F54-BA4538FC9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D69120BC-F75E-4676-8199-7CB3F89CB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F4A9EDEB-8E9C-4026-9CA0-6EED578B9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431193AB-2C9A-4823-84D1-0A5F5EFE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BD432366-5D6F-465A-A0E7-0E67595F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14F14B51-8050-42E7-B0A6-0008AC8F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37764199-23FD-402A-A942-978794B0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25C427F6-95F3-4C9A-8EC9-A905F390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79800E2B-A342-4B22-88A6-91DED6F0F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FFA0441E-208B-4002-AD35-996035314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6227902A-1FE8-41C6-A387-4DB62713D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F17B2751-D60E-47BF-8133-FA8B9C02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2C54B2F5-4F89-4A4D-89A1-3CFEAA20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41B7A21C-B861-4370-AFE0-01ACACDA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B5D37BB0-1C80-4D55-B3DF-D55EC90D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768939BE-5EF1-457E-BBA2-21F45562D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5A686D70-35DB-470B-A86C-652A0672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C67D07ED-257C-4F8D-8AE4-3CB0CBD6A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256E881C-1A6D-4337-A23C-40BB8E023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5C1695B4-3397-4FD7-94E8-49A3892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B57BFFF5-86D1-4D71-ABF2-90808044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5C9EC9C5-DA5F-421B-83D5-DAABC3757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905E7D34-A608-45F1-9615-D9C1636E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8686CA14-A876-4C9B-BC17-CF58603F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7BB802FD-3518-48F4-9360-2290AD5D1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6295EA15-92DB-46C7-994B-76AE84391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2B8907CA-7D7F-4E0F-A916-05B2DB3F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64B901C1-93C5-4D25-A62A-5ED3072CC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C1264A4C-990E-4389-80CD-0FA81773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EEE101DB-28D4-40AD-BC74-49CAC72D4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DE69EB37-1A9D-4F02-91C5-4848E302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6BE80DA0-3C05-4093-9842-80A9307A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48E852E7-CAF3-4669-BCF3-062FBD78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8C3772F2-FD54-4091-BEB2-ADEE4835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68D25D0D-F52A-48BE-92FD-BE53D28A6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997BB37F-73A2-41D9-85AF-3EF45102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D05828E7-410A-4433-A185-E49707FEE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7F3A73E1-960F-4A14-B736-70177A937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72FB6904-8507-4945-A273-D19C3CD97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CA6E1F9C-2415-4512-AE42-26720A20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A73B269E-23F8-47CA-9DC3-27FF6AD2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361C24A3-1429-432D-BCB6-CA94B891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85C575FE-B05F-4E87-87D4-137295365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653A5D3D-4DCD-4537-9C75-6B9E85A4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BA5A99C1-1968-4C75-809D-CE2306FB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BC7F32E7-A309-4914-9542-181278D6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F522B467-6C08-49B9-A5A4-502AAA33C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734464E8-22EA-48CD-8B3D-16E7C3BDB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86612662-509E-4D8D-8D5F-3A3B5B06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D3D70FF3-0118-4169-B60A-4D9F8A281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4E1D941E-2B81-47C6-88DC-5983FE46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731147C0-A69E-4F24-BB33-93102B82D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DE954E8-A400-4B38-9422-F41545848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1CD514C1-FA7F-41A6-8066-832AC769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16</xdr:row>
      <xdr:rowOff>57151</xdr:rowOff>
    </xdr:from>
    <xdr:to>
      <xdr:col>1</xdr:col>
      <xdr:colOff>1444552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EA3118-ACDD-410E-A235-1868125A2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6381751"/>
          <a:ext cx="1777927" cy="3047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28575</xdr:rowOff>
    </xdr:from>
    <xdr:to>
      <xdr:col>1</xdr:col>
      <xdr:colOff>2078191</xdr:colOff>
      <xdr:row>20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1D28E2-68CC-4325-A87E-FE5BCB7F2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6924675"/>
          <a:ext cx="2897340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798534</xdr:colOff>
      <xdr:row>22</xdr:row>
      <xdr:rowOff>15362</xdr:rowOff>
    </xdr:from>
    <xdr:to>
      <xdr:col>1</xdr:col>
      <xdr:colOff>1485900</xdr:colOff>
      <xdr:row>23</xdr:row>
      <xdr:rowOff>137159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51D6C2-F729-423B-9AA1-30F436F86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798534" y="7492487"/>
          <a:ext cx="1506516" cy="3122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25</xdr:row>
      <xdr:rowOff>0</xdr:rowOff>
    </xdr:from>
    <xdr:to>
      <xdr:col>1</xdr:col>
      <xdr:colOff>2116456</xdr:colOff>
      <xdr:row>26</xdr:row>
      <xdr:rowOff>173201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58396F-9FDC-4298-9FD9-3450E490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6" y="8058150"/>
          <a:ext cx="2887980" cy="363701"/>
        </a:xfrm>
        <a:prstGeom prst="rect">
          <a:avLst/>
        </a:prstGeom>
      </xdr:spPr>
    </xdr:pic>
    <xdr:clientData/>
  </xdr:twoCellAnchor>
  <xdr:twoCellAnchor editAs="oneCell">
    <xdr:from>
      <xdr:col>6</xdr:col>
      <xdr:colOff>70231</xdr:colOff>
      <xdr:row>21</xdr:row>
      <xdr:rowOff>51181</xdr:rowOff>
    </xdr:from>
    <xdr:to>
      <xdr:col>6</xdr:col>
      <xdr:colOff>548640</xdr:colOff>
      <xdr:row>23</xdr:row>
      <xdr:rowOff>149391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35D54-B976-4E2D-84BC-EFFBC9B00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3368" y="7333444"/>
          <a:ext cx="488735" cy="478409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18</xdr:row>
      <xdr:rowOff>44704</xdr:rowOff>
    </xdr:from>
    <xdr:to>
      <xdr:col>6</xdr:col>
      <xdr:colOff>554355</xdr:colOff>
      <xdr:row>20</xdr:row>
      <xdr:rowOff>132806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72BE24-7791-47B8-B6E2-14BEA498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6750304"/>
          <a:ext cx="487680" cy="469102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25</xdr:row>
      <xdr:rowOff>57150</xdr:rowOff>
    </xdr:from>
    <xdr:to>
      <xdr:col>7</xdr:col>
      <xdr:colOff>1468756</xdr:colOff>
      <xdr:row>26</xdr:row>
      <xdr:rowOff>134083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9F6E27F-5E26-4CCF-9E38-9A08F7292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115300"/>
          <a:ext cx="2297430" cy="26743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28</xdr:row>
      <xdr:rowOff>57150</xdr:rowOff>
    </xdr:from>
    <xdr:to>
      <xdr:col>7</xdr:col>
      <xdr:colOff>1468756</xdr:colOff>
      <xdr:row>29</xdr:row>
      <xdr:rowOff>134082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3AF01E-3C2D-4239-A9DC-2922F8B13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8686800"/>
          <a:ext cx="2297430" cy="2674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228601</xdr:colOff>
      <xdr:row>15</xdr:row>
      <xdr:rowOff>95250</xdr:rowOff>
    </xdr:from>
    <xdr:to>
      <xdr:col>6</xdr:col>
      <xdr:colOff>479165</xdr:colOff>
      <xdr:row>17</xdr:row>
      <xdr:rowOff>57150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CCE09E-5480-4D7D-BC17-2DD1FFD7D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6219825"/>
          <a:ext cx="250564" cy="352425"/>
        </a:xfrm>
        <a:prstGeom prst="rect">
          <a:avLst/>
        </a:prstGeom>
      </xdr:spPr>
    </xdr:pic>
    <xdr:clientData/>
  </xdr:twoCellAnchor>
  <xdr:twoCellAnchor editAs="oneCell">
    <xdr:from>
      <xdr:col>6</xdr:col>
      <xdr:colOff>276598</xdr:colOff>
      <xdr:row>12</xdr:row>
      <xdr:rowOff>38100</xdr:rowOff>
    </xdr:from>
    <xdr:to>
      <xdr:col>8</xdr:col>
      <xdr:colOff>210375</xdr:colOff>
      <xdr:row>12</xdr:row>
      <xdr:rowOff>2606956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04F0CB-CF66-441C-AEB2-1C0340C7B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24898" y="3114675"/>
          <a:ext cx="2324552" cy="2568856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171451</xdr:colOff>
      <xdr:row>12</xdr:row>
      <xdr:rowOff>1304926</xdr:rowOff>
    </xdr:from>
    <xdr:to>
      <xdr:col>7</xdr:col>
      <xdr:colOff>839670</xdr:colOff>
      <xdr:row>12</xdr:row>
      <xdr:rowOff>2628900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3591123-EB6D-468E-9349-901C5D016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9751" y="4381501"/>
          <a:ext cx="1534994" cy="1323974"/>
        </a:xfrm>
        <a:prstGeom prst="rect">
          <a:avLst/>
        </a:prstGeom>
      </xdr:spPr>
    </xdr:pic>
    <xdr:clientData/>
  </xdr:twoCellAnchor>
  <xdr:oneCellAnchor>
    <xdr:from>
      <xdr:col>12</xdr:col>
      <xdr:colOff>70231</xdr:colOff>
      <xdr:row>21</xdr:row>
      <xdr:rowOff>51181</xdr:rowOff>
    </xdr:from>
    <xdr:ext cx="482219" cy="488735"/>
    <xdr:pic>
      <xdr:nvPicPr>
        <xdr:cNvPr id="13" name="Picture 12">
          <a:extLst>
            <a:ext uri="{FF2B5EF4-FFF2-40B4-BE49-F238E27FC236}">
              <a16:creationId xmlns:a16="http://schemas.microsoft.com/office/drawing/2014/main" id="{B6363646-4F36-4EB3-9E71-83172F56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18</xdr:row>
      <xdr:rowOff>44704</xdr:rowOff>
    </xdr:from>
    <xdr:ext cx="495300" cy="488696"/>
    <xdr:pic>
      <xdr:nvPicPr>
        <xdr:cNvPr id="14" name="Picture 13">
          <a:extLst>
            <a:ext uri="{FF2B5EF4-FFF2-40B4-BE49-F238E27FC236}">
              <a16:creationId xmlns:a16="http://schemas.microsoft.com/office/drawing/2014/main" id="{C0042F99-CCA4-45FD-AEB3-E0D3D4ECF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25</xdr:row>
      <xdr:rowOff>57150</xdr:rowOff>
    </xdr:from>
    <xdr:ext cx="2305049" cy="257907"/>
    <xdr:pic>
      <xdr:nvPicPr>
        <xdr:cNvPr id="15" name="Picture 14">
          <a:extLst>
            <a:ext uri="{FF2B5EF4-FFF2-40B4-BE49-F238E27FC236}">
              <a16:creationId xmlns:a16="http://schemas.microsoft.com/office/drawing/2014/main" id="{9855A31B-1D3E-4E22-BD1B-3B42B9B1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28</xdr:row>
      <xdr:rowOff>57150</xdr:rowOff>
    </xdr:from>
    <xdr:ext cx="2305049" cy="257907"/>
    <xdr:pic>
      <xdr:nvPicPr>
        <xdr:cNvPr id="16" name="Picture 15">
          <a:extLst>
            <a:ext uri="{FF2B5EF4-FFF2-40B4-BE49-F238E27FC236}">
              <a16:creationId xmlns:a16="http://schemas.microsoft.com/office/drawing/2014/main" id="{C583CC12-B795-45FB-A80E-32E7225D3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15</xdr:row>
      <xdr:rowOff>95250</xdr:rowOff>
    </xdr:from>
    <xdr:ext cx="258184" cy="342900"/>
    <xdr:pic>
      <xdr:nvPicPr>
        <xdr:cNvPr id="17" name="Picture 16">
          <a:extLst>
            <a:ext uri="{FF2B5EF4-FFF2-40B4-BE49-F238E27FC236}">
              <a16:creationId xmlns:a16="http://schemas.microsoft.com/office/drawing/2014/main" id="{319DF1BA-8AA5-4A6C-BF2E-FCD045E1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21</xdr:row>
      <xdr:rowOff>51181</xdr:rowOff>
    </xdr:from>
    <xdr:ext cx="482219" cy="488735"/>
    <xdr:pic>
      <xdr:nvPicPr>
        <xdr:cNvPr id="18" name="Picture 17">
          <a:extLst>
            <a:ext uri="{FF2B5EF4-FFF2-40B4-BE49-F238E27FC236}">
              <a16:creationId xmlns:a16="http://schemas.microsoft.com/office/drawing/2014/main" id="{A4F5C266-DAB1-4B8C-B65D-49FDA932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18</xdr:row>
      <xdr:rowOff>44704</xdr:rowOff>
    </xdr:from>
    <xdr:ext cx="495300" cy="488696"/>
    <xdr:pic>
      <xdr:nvPicPr>
        <xdr:cNvPr id="19" name="Picture 18">
          <a:extLst>
            <a:ext uri="{FF2B5EF4-FFF2-40B4-BE49-F238E27FC236}">
              <a16:creationId xmlns:a16="http://schemas.microsoft.com/office/drawing/2014/main" id="{3582C276-B739-4CC7-8709-0E8C40D01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25</xdr:row>
      <xdr:rowOff>57150</xdr:rowOff>
    </xdr:from>
    <xdr:ext cx="2305049" cy="257907"/>
    <xdr:pic>
      <xdr:nvPicPr>
        <xdr:cNvPr id="20" name="Picture 19">
          <a:extLst>
            <a:ext uri="{FF2B5EF4-FFF2-40B4-BE49-F238E27FC236}">
              <a16:creationId xmlns:a16="http://schemas.microsoft.com/office/drawing/2014/main" id="{F36C08F7-E916-477F-9A3E-164C8B8A3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28</xdr:row>
      <xdr:rowOff>57150</xdr:rowOff>
    </xdr:from>
    <xdr:ext cx="2305049" cy="257907"/>
    <xdr:pic>
      <xdr:nvPicPr>
        <xdr:cNvPr id="21" name="Picture 20">
          <a:extLst>
            <a:ext uri="{FF2B5EF4-FFF2-40B4-BE49-F238E27FC236}">
              <a16:creationId xmlns:a16="http://schemas.microsoft.com/office/drawing/2014/main" id="{517FCC61-AAD2-430A-9B5E-B5C0A993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15</xdr:row>
      <xdr:rowOff>95250</xdr:rowOff>
    </xdr:from>
    <xdr:ext cx="258184" cy="342900"/>
    <xdr:pic>
      <xdr:nvPicPr>
        <xdr:cNvPr id="22" name="Picture 21">
          <a:extLst>
            <a:ext uri="{FF2B5EF4-FFF2-40B4-BE49-F238E27FC236}">
              <a16:creationId xmlns:a16="http://schemas.microsoft.com/office/drawing/2014/main" id="{BFA3AD9C-38DC-40BB-8893-76EEDFDDF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21</xdr:row>
      <xdr:rowOff>51181</xdr:rowOff>
    </xdr:from>
    <xdr:ext cx="482219" cy="488735"/>
    <xdr:pic>
      <xdr:nvPicPr>
        <xdr:cNvPr id="23" name="Picture 22">
          <a:extLst>
            <a:ext uri="{FF2B5EF4-FFF2-40B4-BE49-F238E27FC236}">
              <a16:creationId xmlns:a16="http://schemas.microsoft.com/office/drawing/2014/main" id="{7249CEC8-7DC4-459A-836B-7DDE9C00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18</xdr:row>
      <xdr:rowOff>44704</xdr:rowOff>
    </xdr:from>
    <xdr:ext cx="495300" cy="488696"/>
    <xdr:pic>
      <xdr:nvPicPr>
        <xdr:cNvPr id="24" name="Picture 23">
          <a:extLst>
            <a:ext uri="{FF2B5EF4-FFF2-40B4-BE49-F238E27FC236}">
              <a16:creationId xmlns:a16="http://schemas.microsoft.com/office/drawing/2014/main" id="{F68C2516-B716-4189-A1D6-C839CF0F9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25</xdr:row>
      <xdr:rowOff>57150</xdr:rowOff>
    </xdr:from>
    <xdr:ext cx="2305049" cy="257907"/>
    <xdr:pic>
      <xdr:nvPicPr>
        <xdr:cNvPr id="25" name="Picture 24">
          <a:extLst>
            <a:ext uri="{FF2B5EF4-FFF2-40B4-BE49-F238E27FC236}">
              <a16:creationId xmlns:a16="http://schemas.microsoft.com/office/drawing/2014/main" id="{CE8A9AEE-65B0-4612-B902-B9C265281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28</xdr:row>
      <xdr:rowOff>57150</xdr:rowOff>
    </xdr:from>
    <xdr:ext cx="2305049" cy="257907"/>
    <xdr:pic>
      <xdr:nvPicPr>
        <xdr:cNvPr id="26" name="Picture 25">
          <a:extLst>
            <a:ext uri="{FF2B5EF4-FFF2-40B4-BE49-F238E27FC236}">
              <a16:creationId xmlns:a16="http://schemas.microsoft.com/office/drawing/2014/main" id="{542CD446-393E-4C2A-85B1-F74A23107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15</xdr:row>
      <xdr:rowOff>95250</xdr:rowOff>
    </xdr:from>
    <xdr:ext cx="258184" cy="342900"/>
    <xdr:pic>
      <xdr:nvPicPr>
        <xdr:cNvPr id="27" name="Picture 26">
          <a:extLst>
            <a:ext uri="{FF2B5EF4-FFF2-40B4-BE49-F238E27FC236}">
              <a16:creationId xmlns:a16="http://schemas.microsoft.com/office/drawing/2014/main" id="{50EF124A-89B2-4422-BEFE-A5A1FFA92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21</xdr:row>
      <xdr:rowOff>51181</xdr:rowOff>
    </xdr:from>
    <xdr:ext cx="482219" cy="488735"/>
    <xdr:pic>
      <xdr:nvPicPr>
        <xdr:cNvPr id="28" name="Picture 27">
          <a:extLst>
            <a:ext uri="{FF2B5EF4-FFF2-40B4-BE49-F238E27FC236}">
              <a16:creationId xmlns:a16="http://schemas.microsoft.com/office/drawing/2014/main" id="{73905E26-F02E-403D-950F-FB6C87180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18</xdr:row>
      <xdr:rowOff>44704</xdr:rowOff>
    </xdr:from>
    <xdr:ext cx="495300" cy="488696"/>
    <xdr:pic>
      <xdr:nvPicPr>
        <xdr:cNvPr id="29" name="Picture 28">
          <a:extLst>
            <a:ext uri="{FF2B5EF4-FFF2-40B4-BE49-F238E27FC236}">
              <a16:creationId xmlns:a16="http://schemas.microsoft.com/office/drawing/2014/main" id="{E7B72638-F4E1-4662-A798-3789F77B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25</xdr:row>
      <xdr:rowOff>57150</xdr:rowOff>
    </xdr:from>
    <xdr:ext cx="2305049" cy="257907"/>
    <xdr:pic>
      <xdr:nvPicPr>
        <xdr:cNvPr id="30" name="Picture 29">
          <a:extLst>
            <a:ext uri="{FF2B5EF4-FFF2-40B4-BE49-F238E27FC236}">
              <a16:creationId xmlns:a16="http://schemas.microsoft.com/office/drawing/2014/main" id="{841D80D2-3C2F-42DD-97B2-D593C5093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28</xdr:row>
      <xdr:rowOff>57150</xdr:rowOff>
    </xdr:from>
    <xdr:ext cx="2305049" cy="257907"/>
    <xdr:pic>
      <xdr:nvPicPr>
        <xdr:cNvPr id="31" name="Picture 30">
          <a:extLst>
            <a:ext uri="{FF2B5EF4-FFF2-40B4-BE49-F238E27FC236}">
              <a16:creationId xmlns:a16="http://schemas.microsoft.com/office/drawing/2014/main" id="{220C3E98-9F1C-4036-8678-E11002B0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15</xdr:row>
      <xdr:rowOff>95250</xdr:rowOff>
    </xdr:from>
    <xdr:ext cx="258184" cy="342900"/>
    <xdr:pic>
      <xdr:nvPicPr>
        <xdr:cNvPr id="32" name="Picture 31">
          <a:extLst>
            <a:ext uri="{FF2B5EF4-FFF2-40B4-BE49-F238E27FC236}">
              <a16:creationId xmlns:a16="http://schemas.microsoft.com/office/drawing/2014/main" id="{5B51E3C0-A84E-41EF-A758-11D1068E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21</xdr:row>
      <xdr:rowOff>51181</xdr:rowOff>
    </xdr:from>
    <xdr:ext cx="482219" cy="488735"/>
    <xdr:pic>
      <xdr:nvPicPr>
        <xdr:cNvPr id="33" name="Picture 32">
          <a:extLst>
            <a:ext uri="{FF2B5EF4-FFF2-40B4-BE49-F238E27FC236}">
              <a16:creationId xmlns:a16="http://schemas.microsoft.com/office/drawing/2014/main" id="{EE64B838-9DA7-449F-8493-D4A7EABCB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18</xdr:row>
      <xdr:rowOff>44704</xdr:rowOff>
    </xdr:from>
    <xdr:ext cx="495300" cy="488696"/>
    <xdr:pic>
      <xdr:nvPicPr>
        <xdr:cNvPr id="34" name="Picture 33">
          <a:extLst>
            <a:ext uri="{FF2B5EF4-FFF2-40B4-BE49-F238E27FC236}">
              <a16:creationId xmlns:a16="http://schemas.microsoft.com/office/drawing/2014/main" id="{902AA4D9-CD51-4A65-9FBF-F55F0BB7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25</xdr:row>
      <xdr:rowOff>57150</xdr:rowOff>
    </xdr:from>
    <xdr:ext cx="2305049" cy="257907"/>
    <xdr:pic>
      <xdr:nvPicPr>
        <xdr:cNvPr id="35" name="Picture 34">
          <a:extLst>
            <a:ext uri="{FF2B5EF4-FFF2-40B4-BE49-F238E27FC236}">
              <a16:creationId xmlns:a16="http://schemas.microsoft.com/office/drawing/2014/main" id="{572D0E1E-AA03-408E-8279-89A7A791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28</xdr:row>
      <xdr:rowOff>57150</xdr:rowOff>
    </xdr:from>
    <xdr:ext cx="2305049" cy="257907"/>
    <xdr:pic>
      <xdr:nvPicPr>
        <xdr:cNvPr id="36" name="Picture 35">
          <a:extLst>
            <a:ext uri="{FF2B5EF4-FFF2-40B4-BE49-F238E27FC236}">
              <a16:creationId xmlns:a16="http://schemas.microsoft.com/office/drawing/2014/main" id="{C5E1EEB6-28C4-410F-AE90-FC03CD6B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15</xdr:row>
      <xdr:rowOff>95250</xdr:rowOff>
    </xdr:from>
    <xdr:ext cx="258184" cy="342900"/>
    <xdr:pic>
      <xdr:nvPicPr>
        <xdr:cNvPr id="37" name="Picture 36">
          <a:extLst>
            <a:ext uri="{FF2B5EF4-FFF2-40B4-BE49-F238E27FC236}">
              <a16:creationId xmlns:a16="http://schemas.microsoft.com/office/drawing/2014/main" id="{EDCF654B-F073-4C81-AC78-0598041A2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21</xdr:row>
      <xdr:rowOff>51181</xdr:rowOff>
    </xdr:from>
    <xdr:ext cx="482219" cy="488735"/>
    <xdr:pic>
      <xdr:nvPicPr>
        <xdr:cNvPr id="38" name="Picture 37">
          <a:extLst>
            <a:ext uri="{FF2B5EF4-FFF2-40B4-BE49-F238E27FC236}">
              <a16:creationId xmlns:a16="http://schemas.microsoft.com/office/drawing/2014/main" id="{817A5E4F-D031-4837-93A9-BA606AD8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18</xdr:row>
      <xdr:rowOff>44704</xdr:rowOff>
    </xdr:from>
    <xdr:ext cx="495300" cy="488696"/>
    <xdr:pic>
      <xdr:nvPicPr>
        <xdr:cNvPr id="39" name="Picture 38">
          <a:extLst>
            <a:ext uri="{FF2B5EF4-FFF2-40B4-BE49-F238E27FC236}">
              <a16:creationId xmlns:a16="http://schemas.microsoft.com/office/drawing/2014/main" id="{B2D3BC0E-260D-485D-B95A-6ED0B99D5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25</xdr:row>
      <xdr:rowOff>57150</xdr:rowOff>
    </xdr:from>
    <xdr:ext cx="2305049" cy="257907"/>
    <xdr:pic>
      <xdr:nvPicPr>
        <xdr:cNvPr id="40" name="Picture 39">
          <a:extLst>
            <a:ext uri="{FF2B5EF4-FFF2-40B4-BE49-F238E27FC236}">
              <a16:creationId xmlns:a16="http://schemas.microsoft.com/office/drawing/2014/main" id="{FD20653E-AB35-41E0-A291-2DAFED07E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28</xdr:row>
      <xdr:rowOff>57150</xdr:rowOff>
    </xdr:from>
    <xdr:ext cx="2305049" cy="257907"/>
    <xdr:pic>
      <xdr:nvPicPr>
        <xdr:cNvPr id="41" name="Picture 40">
          <a:extLst>
            <a:ext uri="{FF2B5EF4-FFF2-40B4-BE49-F238E27FC236}">
              <a16:creationId xmlns:a16="http://schemas.microsoft.com/office/drawing/2014/main" id="{1CF8C1A7-5152-4E9F-8D3F-A43B87DE3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15</xdr:row>
      <xdr:rowOff>95250</xdr:rowOff>
    </xdr:from>
    <xdr:ext cx="258184" cy="342900"/>
    <xdr:pic>
      <xdr:nvPicPr>
        <xdr:cNvPr id="42" name="Picture 41">
          <a:extLst>
            <a:ext uri="{FF2B5EF4-FFF2-40B4-BE49-F238E27FC236}">
              <a16:creationId xmlns:a16="http://schemas.microsoft.com/office/drawing/2014/main" id="{9449A3BE-5BC1-4760-AF42-61279EFF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21</xdr:row>
      <xdr:rowOff>51181</xdr:rowOff>
    </xdr:from>
    <xdr:ext cx="482219" cy="488735"/>
    <xdr:pic>
      <xdr:nvPicPr>
        <xdr:cNvPr id="43" name="Picture 42">
          <a:extLst>
            <a:ext uri="{FF2B5EF4-FFF2-40B4-BE49-F238E27FC236}">
              <a16:creationId xmlns:a16="http://schemas.microsoft.com/office/drawing/2014/main" id="{C8E5CC1E-76A2-4625-B2F2-59BB9A33F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18</xdr:row>
      <xdr:rowOff>44704</xdr:rowOff>
    </xdr:from>
    <xdr:ext cx="495300" cy="488696"/>
    <xdr:pic>
      <xdr:nvPicPr>
        <xdr:cNvPr id="44" name="Picture 43">
          <a:extLst>
            <a:ext uri="{FF2B5EF4-FFF2-40B4-BE49-F238E27FC236}">
              <a16:creationId xmlns:a16="http://schemas.microsoft.com/office/drawing/2014/main" id="{B8E236BD-4876-495C-8C6D-DC4DBA41F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25</xdr:row>
      <xdr:rowOff>57150</xdr:rowOff>
    </xdr:from>
    <xdr:ext cx="2305049" cy="257907"/>
    <xdr:pic>
      <xdr:nvPicPr>
        <xdr:cNvPr id="45" name="Picture 44">
          <a:extLst>
            <a:ext uri="{FF2B5EF4-FFF2-40B4-BE49-F238E27FC236}">
              <a16:creationId xmlns:a16="http://schemas.microsoft.com/office/drawing/2014/main" id="{22C68CBE-954E-4C21-9671-5769365B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28</xdr:row>
      <xdr:rowOff>57150</xdr:rowOff>
    </xdr:from>
    <xdr:ext cx="2305049" cy="257907"/>
    <xdr:pic>
      <xdr:nvPicPr>
        <xdr:cNvPr id="46" name="Picture 45">
          <a:extLst>
            <a:ext uri="{FF2B5EF4-FFF2-40B4-BE49-F238E27FC236}">
              <a16:creationId xmlns:a16="http://schemas.microsoft.com/office/drawing/2014/main" id="{2A7E8BFC-1E46-4686-96C1-A042ACDA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15</xdr:row>
      <xdr:rowOff>95250</xdr:rowOff>
    </xdr:from>
    <xdr:ext cx="258184" cy="342900"/>
    <xdr:pic>
      <xdr:nvPicPr>
        <xdr:cNvPr id="47" name="Picture 46">
          <a:extLst>
            <a:ext uri="{FF2B5EF4-FFF2-40B4-BE49-F238E27FC236}">
              <a16:creationId xmlns:a16="http://schemas.microsoft.com/office/drawing/2014/main" id="{F96A9E87-F150-43F7-806D-2BF11FEE5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21</xdr:row>
      <xdr:rowOff>51181</xdr:rowOff>
    </xdr:from>
    <xdr:ext cx="482219" cy="488735"/>
    <xdr:pic>
      <xdr:nvPicPr>
        <xdr:cNvPr id="48" name="Picture 47">
          <a:extLst>
            <a:ext uri="{FF2B5EF4-FFF2-40B4-BE49-F238E27FC236}">
              <a16:creationId xmlns:a16="http://schemas.microsoft.com/office/drawing/2014/main" id="{52DB7C5C-6DBE-4E1F-9C9D-F4E6DF63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18</xdr:row>
      <xdr:rowOff>44704</xdr:rowOff>
    </xdr:from>
    <xdr:ext cx="495300" cy="488696"/>
    <xdr:pic>
      <xdr:nvPicPr>
        <xdr:cNvPr id="49" name="Picture 48">
          <a:extLst>
            <a:ext uri="{FF2B5EF4-FFF2-40B4-BE49-F238E27FC236}">
              <a16:creationId xmlns:a16="http://schemas.microsoft.com/office/drawing/2014/main" id="{26BC1F9C-6259-477B-9C44-6539DEAEC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25</xdr:row>
      <xdr:rowOff>57150</xdr:rowOff>
    </xdr:from>
    <xdr:ext cx="2305049" cy="257907"/>
    <xdr:pic>
      <xdr:nvPicPr>
        <xdr:cNvPr id="50" name="Picture 49">
          <a:extLst>
            <a:ext uri="{FF2B5EF4-FFF2-40B4-BE49-F238E27FC236}">
              <a16:creationId xmlns:a16="http://schemas.microsoft.com/office/drawing/2014/main" id="{1CCD861F-549F-4689-966E-157004966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28</xdr:row>
      <xdr:rowOff>57150</xdr:rowOff>
    </xdr:from>
    <xdr:ext cx="2305049" cy="257907"/>
    <xdr:pic>
      <xdr:nvPicPr>
        <xdr:cNvPr id="51" name="Picture 50">
          <a:extLst>
            <a:ext uri="{FF2B5EF4-FFF2-40B4-BE49-F238E27FC236}">
              <a16:creationId xmlns:a16="http://schemas.microsoft.com/office/drawing/2014/main" id="{DC00F156-770D-49CD-873D-68AF9E3FA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15</xdr:row>
      <xdr:rowOff>95250</xdr:rowOff>
    </xdr:from>
    <xdr:ext cx="258184" cy="342900"/>
    <xdr:pic>
      <xdr:nvPicPr>
        <xdr:cNvPr id="52" name="Picture 51">
          <a:extLst>
            <a:ext uri="{FF2B5EF4-FFF2-40B4-BE49-F238E27FC236}">
              <a16:creationId xmlns:a16="http://schemas.microsoft.com/office/drawing/2014/main" id="{A2346F6B-DEFC-4472-B4A2-40C65C5B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</xdr:col>
      <xdr:colOff>70231</xdr:colOff>
      <xdr:row>39</xdr:row>
      <xdr:rowOff>51181</xdr:rowOff>
    </xdr:from>
    <xdr:ext cx="482219" cy="488735"/>
    <xdr:pic>
      <xdr:nvPicPr>
        <xdr:cNvPr id="53" name="Picture 52">
          <a:extLst>
            <a:ext uri="{FF2B5EF4-FFF2-40B4-BE49-F238E27FC236}">
              <a16:creationId xmlns:a16="http://schemas.microsoft.com/office/drawing/2014/main" id="{75CCB6AA-1E89-4FFD-81C9-59694AC7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55152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</xdr:col>
      <xdr:colOff>66675</xdr:colOff>
      <xdr:row>36</xdr:row>
      <xdr:rowOff>44704</xdr:rowOff>
    </xdr:from>
    <xdr:ext cx="495300" cy="488696"/>
    <xdr:pic>
      <xdr:nvPicPr>
        <xdr:cNvPr id="54" name="Picture 53">
          <a:extLst>
            <a:ext uri="{FF2B5EF4-FFF2-40B4-BE49-F238E27FC236}">
              <a16:creationId xmlns:a16="http://schemas.microsoft.com/office/drawing/2014/main" id="{4C2DAF9F-A5E1-460E-AA7C-D1F4476A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43</xdr:row>
      <xdr:rowOff>57150</xdr:rowOff>
    </xdr:from>
    <xdr:ext cx="2305049" cy="257907"/>
    <xdr:pic>
      <xdr:nvPicPr>
        <xdr:cNvPr id="55" name="Picture 54">
          <a:extLst>
            <a:ext uri="{FF2B5EF4-FFF2-40B4-BE49-F238E27FC236}">
              <a16:creationId xmlns:a16="http://schemas.microsoft.com/office/drawing/2014/main" id="{D40F9FBA-D344-4AEE-A91C-0E65B1DC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38101</xdr:colOff>
      <xdr:row>46</xdr:row>
      <xdr:rowOff>57150</xdr:rowOff>
    </xdr:from>
    <xdr:ext cx="2305049" cy="257907"/>
    <xdr:pic>
      <xdr:nvPicPr>
        <xdr:cNvPr id="56" name="Picture 55">
          <a:extLst>
            <a:ext uri="{FF2B5EF4-FFF2-40B4-BE49-F238E27FC236}">
              <a16:creationId xmlns:a16="http://schemas.microsoft.com/office/drawing/2014/main" id="{3AE530DB-0264-47A4-B770-2FF2BCD3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</xdr:col>
      <xdr:colOff>228601</xdr:colOff>
      <xdr:row>33</xdr:row>
      <xdr:rowOff>95250</xdr:rowOff>
    </xdr:from>
    <xdr:ext cx="258184" cy="342900"/>
    <xdr:pic>
      <xdr:nvPicPr>
        <xdr:cNvPr id="57" name="Picture 56">
          <a:extLst>
            <a:ext uri="{FF2B5EF4-FFF2-40B4-BE49-F238E27FC236}">
              <a16:creationId xmlns:a16="http://schemas.microsoft.com/office/drawing/2014/main" id="{E7EAD72B-CAA3-4CF4-9FFF-20676945F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769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12</xdr:col>
      <xdr:colOff>70231</xdr:colOff>
      <xdr:row>39</xdr:row>
      <xdr:rowOff>51181</xdr:rowOff>
    </xdr:from>
    <xdr:ext cx="482219" cy="488735"/>
    <xdr:pic>
      <xdr:nvPicPr>
        <xdr:cNvPr id="58" name="Picture 57">
          <a:extLst>
            <a:ext uri="{FF2B5EF4-FFF2-40B4-BE49-F238E27FC236}">
              <a16:creationId xmlns:a16="http://schemas.microsoft.com/office/drawing/2014/main" id="{EE6823C7-75B3-4436-BE30-B212C623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05444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12</xdr:col>
      <xdr:colOff>66675</xdr:colOff>
      <xdr:row>36</xdr:row>
      <xdr:rowOff>44704</xdr:rowOff>
    </xdr:from>
    <xdr:ext cx="495300" cy="488696"/>
    <xdr:pic>
      <xdr:nvPicPr>
        <xdr:cNvPr id="59" name="Picture 58">
          <a:extLst>
            <a:ext uri="{FF2B5EF4-FFF2-40B4-BE49-F238E27FC236}">
              <a16:creationId xmlns:a16="http://schemas.microsoft.com/office/drawing/2014/main" id="{03A59704-7033-485B-A82D-EFB38D3DE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441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43</xdr:row>
      <xdr:rowOff>57150</xdr:rowOff>
    </xdr:from>
    <xdr:ext cx="2305049" cy="257907"/>
    <xdr:pic>
      <xdr:nvPicPr>
        <xdr:cNvPr id="60" name="Picture 59">
          <a:extLst>
            <a:ext uri="{FF2B5EF4-FFF2-40B4-BE49-F238E27FC236}">
              <a16:creationId xmlns:a16="http://schemas.microsoft.com/office/drawing/2014/main" id="{D94B63F1-526E-4D49-A484-D7E3EDE2A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38101</xdr:colOff>
      <xdr:row>46</xdr:row>
      <xdr:rowOff>57150</xdr:rowOff>
    </xdr:from>
    <xdr:ext cx="2305049" cy="257907"/>
    <xdr:pic>
      <xdr:nvPicPr>
        <xdr:cNvPr id="61" name="Picture 60">
          <a:extLst>
            <a:ext uri="{FF2B5EF4-FFF2-40B4-BE49-F238E27FC236}">
              <a16:creationId xmlns:a16="http://schemas.microsoft.com/office/drawing/2014/main" id="{7B832C51-2C38-4686-AE35-C7A4845BC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156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12</xdr:col>
      <xdr:colOff>228601</xdr:colOff>
      <xdr:row>33</xdr:row>
      <xdr:rowOff>95250</xdr:rowOff>
    </xdr:from>
    <xdr:ext cx="258184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AFBCD0A1-B7AB-4DD6-8EE0-F699B12A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061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18</xdr:col>
      <xdr:colOff>70231</xdr:colOff>
      <xdr:row>39</xdr:row>
      <xdr:rowOff>51181</xdr:rowOff>
    </xdr:from>
    <xdr:ext cx="482219" cy="488735"/>
    <xdr:pic>
      <xdr:nvPicPr>
        <xdr:cNvPr id="63" name="Picture 62">
          <a:extLst>
            <a:ext uri="{FF2B5EF4-FFF2-40B4-BE49-F238E27FC236}">
              <a16:creationId xmlns:a16="http://schemas.microsoft.com/office/drawing/2014/main" id="{C1E713B1-A8E8-48C3-AF8A-DBAE0A99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58117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18</xdr:col>
      <xdr:colOff>66675</xdr:colOff>
      <xdr:row>36</xdr:row>
      <xdr:rowOff>44704</xdr:rowOff>
    </xdr:from>
    <xdr:ext cx="495300" cy="488696"/>
    <xdr:pic>
      <xdr:nvPicPr>
        <xdr:cNvPr id="64" name="Picture 63">
          <a:extLst>
            <a:ext uri="{FF2B5EF4-FFF2-40B4-BE49-F238E27FC236}">
              <a16:creationId xmlns:a16="http://schemas.microsoft.com/office/drawing/2014/main" id="{14A5FF6E-DD47-49A4-B2FA-08078737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15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43</xdr:row>
      <xdr:rowOff>57150</xdr:rowOff>
    </xdr:from>
    <xdr:ext cx="2305049" cy="257907"/>
    <xdr:pic>
      <xdr:nvPicPr>
        <xdr:cNvPr id="65" name="Picture 64">
          <a:extLst>
            <a:ext uri="{FF2B5EF4-FFF2-40B4-BE49-F238E27FC236}">
              <a16:creationId xmlns:a16="http://schemas.microsoft.com/office/drawing/2014/main" id="{7FC2E32B-182B-45F3-9D9D-EFAA6F95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38101</xdr:colOff>
      <xdr:row>46</xdr:row>
      <xdr:rowOff>57150</xdr:rowOff>
    </xdr:from>
    <xdr:ext cx="2305049" cy="257907"/>
    <xdr:pic>
      <xdr:nvPicPr>
        <xdr:cNvPr id="66" name="Picture 65">
          <a:extLst>
            <a:ext uri="{FF2B5EF4-FFF2-40B4-BE49-F238E27FC236}">
              <a16:creationId xmlns:a16="http://schemas.microsoft.com/office/drawing/2014/main" id="{E4D4754C-6CB5-4D70-8C66-BCF7913B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7829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18</xdr:col>
      <xdr:colOff>228601</xdr:colOff>
      <xdr:row>33</xdr:row>
      <xdr:rowOff>95250</xdr:rowOff>
    </xdr:from>
    <xdr:ext cx="258184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B6011FF6-4F35-4FAC-926A-E1170DCC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9734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24</xdr:col>
      <xdr:colOff>70231</xdr:colOff>
      <xdr:row>39</xdr:row>
      <xdr:rowOff>51181</xdr:rowOff>
    </xdr:from>
    <xdr:ext cx="482219" cy="488735"/>
    <xdr:pic>
      <xdr:nvPicPr>
        <xdr:cNvPr id="68" name="Picture 67">
          <a:extLst>
            <a:ext uri="{FF2B5EF4-FFF2-40B4-BE49-F238E27FC236}">
              <a16:creationId xmlns:a16="http://schemas.microsoft.com/office/drawing/2014/main" id="{4AFF624B-391D-4E82-8278-40B306D2E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05266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24</xdr:col>
      <xdr:colOff>66675</xdr:colOff>
      <xdr:row>36</xdr:row>
      <xdr:rowOff>44704</xdr:rowOff>
    </xdr:from>
    <xdr:ext cx="495300" cy="488696"/>
    <xdr:pic>
      <xdr:nvPicPr>
        <xdr:cNvPr id="69" name="Picture 68">
          <a:extLst>
            <a:ext uri="{FF2B5EF4-FFF2-40B4-BE49-F238E27FC236}">
              <a16:creationId xmlns:a16="http://schemas.microsoft.com/office/drawing/2014/main" id="{3B22A728-35C9-4AA7-9E49-6F2E8CFB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5263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43</xdr:row>
      <xdr:rowOff>57150</xdr:rowOff>
    </xdr:from>
    <xdr:ext cx="2305049" cy="257907"/>
    <xdr:pic>
      <xdr:nvPicPr>
        <xdr:cNvPr id="70" name="Picture 69">
          <a:extLst>
            <a:ext uri="{FF2B5EF4-FFF2-40B4-BE49-F238E27FC236}">
              <a16:creationId xmlns:a16="http://schemas.microsoft.com/office/drawing/2014/main" id="{57C59043-E022-4F19-ADC8-53313A2DC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38101</xdr:colOff>
      <xdr:row>46</xdr:row>
      <xdr:rowOff>57150</xdr:rowOff>
    </xdr:from>
    <xdr:ext cx="2305049" cy="257907"/>
    <xdr:pic>
      <xdr:nvPicPr>
        <xdr:cNvPr id="71" name="Picture 70">
          <a:extLst>
            <a:ext uri="{FF2B5EF4-FFF2-40B4-BE49-F238E27FC236}">
              <a16:creationId xmlns:a16="http://schemas.microsoft.com/office/drawing/2014/main" id="{99013504-F156-4C41-811F-A18A15FA2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4978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24</xdr:col>
      <xdr:colOff>228601</xdr:colOff>
      <xdr:row>33</xdr:row>
      <xdr:rowOff>95250</xdr:rowOff>
    </xdr:from>
    <xdr:ext cx="258184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5303827D-E0EA-45E8-BD3D-3E3DC9A9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6883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30</xdr:col>
      <xdr:colOff>70231</xdr:colOff>
      <xdr:row>39</xdr:row>
      <xdr:rowOff>51181</xdr:rowOff>
    </xdr:from>
    <xdr:ext cx="482219" cy="488735"/>
    <xdr:pic>
      <xdr:nvPicPr>
        <xdr:cNvPr id="73" name="Picture 72">
          <a:extLst>
            <a:ext uri="{FF2B5EF4-FFF2-40B4-BE49-F238E27FC236}">
              <a16:creationId xmlns:a16="http://schemas.microsoft.com/office/drawing/2014/main" id="{108E3815-2A09-432E-A4FA-39D68328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52415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30</xdr:col>
      <xdr:colOff>66675</xdr:colOff>
      <xdr:row>36</xdr:row>
      <xdr:rowOff>44704</xdr:rowOff>
    </xdr:from>
    <xdr:ext cx="495300" cy="488696"/>
    <xdr:pic>
      <xdr:nvPicPr>
        <xdr:cNvPr id="74" name="Picture 73">
          <a:extLst>
            <a:ext uri="{FF2B5EF4-FFF2-40B4-BE49-F238E27FC236}">
              <a16:creationId xmlns:a16="http://schemas.microsoft.com/office/drawing/2014/main" id="{13317EFC-B6FC-4CF0-8EE8-BBA9E59F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2412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43</xdr:row>
      <xdr:rowOff>57150</xdr:rowOff>
    </xdr:from>
    <xdr:ext cx="2305049" cy="257907"/>
    <xdr:pic>
      <xdr:nvPicPr>
        <xdr:cNvPr id="75" name="Picture 74">
          <a:extLst>
            <a:ext uri="{FF2B5EF4-FFF2-40B4-BE49-F238E27FC236}">
              <a16:creationId xmlns:a16="http://schemas.microsoft.com/office/drawing/2014/main" id="{64367D65-E96F-4774-9F59-68215AEE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38101</xdr:colOff>
      <xdr:row>46</xdr:row>
      <xdr:rowOff>57150</xdr:rowOff>
    </xdr:from>
    <xdr:ext cx="2305049" cy="257907"/>
    <xdr:pic>
      <xdr:nvPicPr>
        <xdr:cNvPr id="76" name="Picture 75">
          <a:extLst>
            <a:ext uri="{FF2B5EF4-FFF2-40B4-BE49-F238E27FC236}">
              <a16:creationId xmlns:a16="http://schemas.microsoft.com/office/drawing/2014/main" id="{C1377A8D-5CF3-44EA-B01B-8602876DE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2126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30</xdr:col>
      <xdr:colOff>228601</xdr:colOff>
      <xdr:row>33</xdr:row>
      <xdr:rowOff>95250</xdr:rowOff>
    </xdr:from>
    <xdr:ext cx="258184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8D891C2-0630-42D1-8935-7CD051FD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4031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36</xdr:col>
      <xdr:colOff>70231</xdr:colOff>
      <xdr:row>39</xdr:row>
      <xdr:rowOff>51181</xdr:rowOff>
    </xdr:from>
    <xdr:ext cx="482219" cy="488735"/>
    <xdr:pic>
      <xdr:nvPicPr>
        <xdr:cNvPr id="78" name="Picture 77">
          <a:extLst>
            <a:ext uri="{FF2B5EF4-FFF2-40B4-BE49-F238E27FC236}">
              <a16:creationId xmlns:a16="http://schemas.microsoft.com/office/drawing/2014/main" id="{2B334EF7-B479-43C5-815E-DFFCA638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299564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36</xdr:col>
      <xdr:colOff>66675</xdr:colOff>
      <xdr:row>36</xdr:row>
      <xdr:rowOff>44704</xdr:rowOff>
    </xdr:from>
    <xdr:ext cx="495300" cy="488696"/>
    <xdr:pic>
      <xdr:nvPicPr>
        <xdr:cNvPr id="79" name="Picture 78">
          <a:extLst>
            <a:ext uri="{FF2B5EF4-FFF2-40B4-BE49-F238E27FC236}">
              <a16:creationId xmlns:a16="http://schemas.microsoft.com/office/drawing/2014/main" id="{53BBFD45-3A73-42E1-BA00-0223DFD5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561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43</xdr:row>
      <xdr:rowOff>57150</xdr:rowOff>
    </xdr:from>
    <xdr:ext cx="2305049" cy="257907"/>
    <xdr:pic>
      <xdr:nvPicPr>
        <xdr:cNvPr id="80" name="Picture 79">
          <a:extLst>
            <a:ext uri="{FF2B5EF4-FFF2-40B4-BE49-F238E27FC236}">
              <a16:creationId xmlns:a16="http://schemas.microsoft.com/office/drawing/2014/main" id="{2B6AE9A7-606D-43B8-9E9A-2EBEF4736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38101</xdr:colOff>
      <xdr:row>46</xdr:row>
      <xdr:rowOff>57150</xdr:rowOff>
    </xdr:from>
    <xdr:ext cx="2305049" cy="257907"/>
    <xdr:pic>
      <xdr:nvPicPr>
        <xdr:cNvPr id="81" name="Picture 80">
          <a:extLst>
            <a:ext uri="{FF2B5EF4-FFF2-40B4-BE49-F238E27FC236}">
              <a16:creationId xmlns:a16="http://schemas.microsoft.com/office/drawing/2014/main" id="{984F2200-F915-4B90-AB8D-2DF508C7D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9275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36</xdr:col>
      <xdr:colOff>228601</xdr:colOff>
      <xdr:row>33</xdr:row>
      <xdr:rowOff>95250</xdr:rowOff>
    </xdr:from>
    <xdr:ext cx="258184" cy="342900"/>
    <xdr:pic>
      <xdr:nvPicPr>
        <xdr:cNvPr id="82" name="Picture 81">
          <a:extLst>
            <a:ext uri="{FF2B5EF4-FFF2-40B4-BE49-F238E27FC236}">
              <a16:creationId xmlns:a16="http://schemas.microsoft.com/office/drawing/2014/main" id="{BDD6B778-7FE1-402A-B34C-C36237536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1805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42</xdr:col>
      <xdr:colOff>70231</xdr:colOff>
      <xdr:row>39</xdr:row>
      <xdr:rowOff>51181</xdr:rowOff>
    </xdr:from>
    <xdr:ext cx="482219" cy="488735"/>
    <xdr:pic>
      <xdr:nvPicPr>
        <xdr:cNvPr id="83" name="Picture 82">
          <a:extLst>
            <a:ext uri="{FF2B5EF4-FFF2-40B4-BE49-F238E27FC236}">
              <a16:creationId xmlns:a16="http://schemas.microsoft.com/office/drawing/2014/main" id="{5284C800-A6DA-4A1F-870E-3BF4FB79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467129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42</xdr:col>
      <xdr:colOff>66675</xdr:colOff>
      <xdr:row>36</xdr:row>
      <xdr:rowOff>44704</xdr:rowOff>
    </xdr:from>
    <xdr:ext cx="495300" cy="488696"/>
    <xdr:pic>
      <xdr:nvPicPr>
        <xdr:cNvPr id="84" name="Picture 83">
          <a:extLst>
            <a:ext uri="{FF2B5EF4-FFF2-40B4-BE49-F238E27FC236}">
              <a16:creationId xmlns:a16="http://schemas.microsoft.com/office/drawing/2014/main" id="{D1417B01-5FAD-4326-88E5-04EC8B43E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67100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43</xdr:row>
      <xdr:rowOff>57150</xdr:rowOff>
    </xdr:from>
    <xdr:ext cx="2305049" cy="257907"/>
    <xdr:pic>
      <xdr:nvPicPr>
        <xdr:cNvPr id="85" name="Picture 84">
          <a:extLst>
            <a:ext uri="{FF2B5EF4-FFF2-40B4-BE49-F238E27FC236}">
              <a16:creationId xmlns:a16="http://schemas.microsoft.com/office/drawing/2014/main" id="{E58A18A9-BCB2-402F-8FFE-AAC8F92EC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38101</xdr:colOff>
      <xdr:row>46</xdr:row>
      <xdr:rowOff>57150</xdr:rowOff>
    </xdr:from>
    <xdr:ext cx="2305049" cy="257907"/>
    <xdr:pic>
      <xdr:nvPicPr>
        <xdr:cNvPr id="86" name="Picture 85">
          <a:extLst>
            <a:ext uri="{FF2B5EF4-FFF2-40B4-BE49-F238E27FC236}">
              <a16:creationId xmlns:a16="http://schemas.microsoft.com/office/drawing/2014/main" id="{41C9EFDD-7188-4B81-B1F1-D9B3F7684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64242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42</xdr:col>
      <xdr:colOff>228601</xdr:colOff>
      <xdr:row>33</xdr:row>
      <xdr:rowOff>95250</xdr:rowOff>
    </xdr:from>
    <xdr:ext cx="258184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8122C42C-53A6-41EF-B51B-7BA7C0C1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83292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48</xdr:col>
      <xdr:colOff>70231</xdr:colOff>
      <xdr:row>39</xdr:row>
      <xdr:rowOff>51181</xdr:rowOff>
    </xdr:from>
    <xdr:ext cx="482219" cy="488735"/>
    <xdr:pic>
      <xdr:nvPicPr>
        <xdr:cNvPr id="88" name="Picture 87">
          <a:extLst>
            <a:ext uri="{FF2B5EF4-FFF2-40B4-BE49-F238E27FC236}">
              <a16:creationId xmlns:a16="http://schemas.microsoft.com/office/drawing/2014/main" id="{7D76BB07-BCEF-427A-AC3D-D84D452E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3938617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48</xdr:col>
      <xdr:colOff>66675</xdr:colOff>
      <xdr:row>36</xdr:row>
      <xdr:rowOff>44704</xdr:rowOff>
    </xdr:from>
    <xdr:ext cx="495300" cy="488696"/>
    <xdr:pic>
      <xdr:nvPicPr>
        <xdr:cNvPr id="89" name="Picture 88">
          <a:extLst>
            <a:ext uri="{FF2B5EF4-FFF2-40B4-BE49-F238E27FC236}">
              <a16:creationId xmlns:a16="http://schemas.microsoft.com/office/drawing/2014/main" id="{9E65F8E1-35F4-474D-AEDA-5B19CD7B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8587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43</xdr:row>
      <xdr:rowOff>57150</xdr:rowOff>
    </xdr:from>
    <xdr:ext cx="2305049" cy="257907"/>
    <xdr:pic>
      <xdr:nvPicPr>
        <xdr:cNvPr id="90" name="Picture 89">
          <a:extLst>
            <a:ext uri="{FF2B5EF4-FFF2-40B4-BE49-F238E27FC236}">
              <a16:creationId xmlns:a16="http://schemas.microsoft.com/office/drawing/2014/main" id="{F869B4EF-7D58-408C-AAF6-AF967F3BA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38101</xdr:colOff>
      <xdr:row>46</xdr:row>
      <xdr:rowOff>57150</xdr:rowOff>
    </xdr:from>
    <xdr:ext cx="2305049" cy="257907"/>
    <xdr:pic>
      <xdr:nvPicPr>
        <xdr:cNvPr id="91" name="Picture 90">
          <a:extLst>
            <a:ext uri="{FF2B5EF4-FFF2-40B4-BE49-F238E27FC236}">
              <a16:creationId xmlns:a16="http://schemas.microsoft.com/office/drawing/2014/main" id="{B05FC921-F96D-4FFD-844F-1AA735FA6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35730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48</xdr:col>
      <xdr:colOff>228601</xdr:colOff>
      <xdr:row>33</xdr:row>
      <xdr:rowOff>95250</xdr:rowOff>
    </xdr:from>
    <xdr:ext cx="258184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841FA415-0EA0-4E3A-9397-12333817C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47801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54</xdr:col>
      <xdr:colOff>70231</xdr:colOff>
      <xdr:row>39</xdr:row>
      <xdr:rowOff>51181</xdr:rowOff>
    </xdr:from>
    <xdr:ext cx="482219" cy="488735"/>
    <xdr:pic>
      <xdr:nvPicPr>
        <xdr:cNvPr id="93" name="Picture 92">
          <a:extLst>
            <a:ext uri="{FF2B5EF4-FFF2-40B4-BE49-F238E27FC236}">
              <a16:creationId xmlns:a16="http://schemas.microsoft.com/office/drawing/2014/main" id="{74856D73-F4D7-42B7-A04A-9F0B8F31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4101048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54</xdr:col>
      <xdr:colOff>66675</xdr:colOff>
      <xdr:row>36</xdr:row>
      <xdr:rowOff>44704</xdr:rowOff>
    </xdr:from>
    <xdr:ext cx="495300" cy="488696"/>
    <xdr:pic>
      <xdr:nvPicPr>
        <xdr:cNvPr id="94" name="Picture 93">
          <a:extLst>
            <a:ext uri="{FF2B5EF4-FFF2-40B4-BE49-F238E27FC236}">
              <a16:creationId xmlns:a16="http://schemas.microsoft.com/office/drawing/2014/main" id="{21B5F0DA-74D9-4EDC-AC30-C760C727D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100750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43</xdr:row>
      <xdr:rowOff>57150</xdr:rowOff>
    </xdr:from>
    <xdr:ext cx="2305049" cy="257907"/>
    <xdr:pic>
      <xdr:nvPicPr>
        <xdr:cNvPr id="95" name="Picture 94">
          <a:extLst>
            <a:ext uri="{FF2B5EF4-FFF2-40B4-BE49-F238E27FC236}">
              <a16:creationId xmlns:a16="http://schemas.microsoft.com/office/drawing/2014/main" id="{549383C7-A430-47E4-BD8D-BDC6CBFB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38101</xdr:colOff>
      <xdr:row>46</xdr:row>
      <xdr:rowOff>57150</xdr:rowOff>
    </xdr:from>
    <xdr:ext cx="2305049" cy="257907"/>
    <xdr:pic>
      <xdr:nvPicPr>
        <xdr:cNvPr id="96" name="Picture 95">
          <a:extLst>
            <a:ext uri="{FF2B5EF4-FFF2-40B4-BE49-F238E27FC236}">
              <a16:creationId xmlns:a16="http://schemas.microsoft.com/office/drawing/2014/main" id="{10A0C640-C801-441F-AD5B-C35A4A8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72176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54</xdr:col>
      <xdr:colOff>228601</xdr:colOff>
      <xdr:row>33</xdr:row>
      <xdr:rowOff>95250</xdr:rowOff>
    </xdr:from>
    <xdr:ext cx="258184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216C9055-3548-4303-9C51-E5A8A3275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4262676" y="9696450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21</xdr:row>
      <xdr:rowOff>51181</xdr:rowOff>
    </xdr:from>
    <xdr:ext cx="482219" cy="488735"/>
    <xdr:pic>
      <xdr:nvPicPr>
        <xdr:cNvPr id="98" name="Picture 97">
          <a:extLst>
            <a:ext uri="{FF2B5EF4-FFF2-40B4-BE49-F238E27FC236}">
              <a16:creationId xmlns:a16="http://schemas.microsoft.com/office/drawing/2014/main" id="{41B1395D-159A-4CC6-9D61-8135B982B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733153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18</xdr:row>
      <xdr:rowOff>44704</xdr:rowOff>
    </xdr:from>
    <xdr:ext cx="495300" cy="488696"/>
    <xdr:pic>
      <xdr:nvPicPr>
        <xdr:cNvPr id="99" name="Picture 98">
          <a:extLst>
            <a:ext uri="{FF2B5EF4-FFF2-40B4-BE49-F238E27FC236}">
              <a16:creationId xmlns:a16="http://schemas.microsoft.com/office/drawing/2014/main" id="{8423E932-2DDC-49A3-8C24-693B93123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6750304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25</xdr:row>
      <xdr:rowOff>57150</xdr:rowOff>
    </xdr:from>
    <xdr:ext cx="2305049" cy="257907"/>
    <xdr:pic>
      <xdr:nvPicPr>
        <xdr:cNvPr id="100" name="Picture 99">
          <a:extLst>
            <a:ext uri="{FF2B5EF4-FFF2-40B4-BE49-F238E27FC236}">
              <a16:creationId xmlns:a16="http://schemas.microsoft.com/office/drawing/2014/main" id="{5B80EBC6-DB84-46CE-9636-4D68BA807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1153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28</xdr:row>
      <xdr:rowOff>57150</xdr:rowOff>
    </xdr:from>
    <xdr:ext cx="2305049" cy="257907"/>
    <xdr:pic>
      <xdr:nvPicPr>
        <xdr:cNvPr id="101" name="Picture 100">
          <a:extLst>
            <a:ext uri="{FF2B5EF4-FFF2-40B4-BE49-F238E27FC236}">
              <a16:creationId xmlns:a16="http://schemas.microsoft.com/office/drawing/2014/main" id="{EDE07336-9EF1-44B8-B157-4E0220772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868680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15</xdr:row>
      <xdr:rowOff>95250</xdr:rowOff>
    </xdr:from>
    <xdr:ext cx="258184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40DF6FF7-5BBB-4102-96D5-ADA645CB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6219825"/>
          <a:ext cx="258184" cy="342900"/>
        </a:xfrm>
        <a:prstGeom prst="rect">
          <a:avLst/>
        </a:prstGeom>
      </xdr:spPr>
    </xdr:pic>
    <xdr:clientData/>
  </xdr:oneCellAnchor>
  <xdr:oneCellAnchor>
    <xdr:from>
      <xdr:col>60</xdr:col>
      <xdr:colOff>70231</xdr:colOff>
      <xdr:row>39</xdr:row>
      <xdr:rowOff>51181</xdr:rowOff>
    </xdr:from>
    <xdr:ext cx="482219" cy="488735"/>
    <xdr:pic>
      <xdr:nvPicPr>
        <xdr:cNvPr id="103" name="Picture 102">
          <a:extLst>
            <a:ext uri="{FF2B5EF4-FFF2-40B4-BE49-F238E27FC236}">
              <a16:creationId xmlns:a16="http://schemas.microsoft.com/office/drawing/2014/main" id="{4B3C85CE-B6CF-4777-8F0E-89BF4F538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48815923" y="10817689"/>
          <a:ext cx="488735" cy="482219"/>
        </a:xfrm>
        <a:prstGeom prst="rect">
          <a:avLst/>
        </a:prstGeom>
      </xdr:spPr>
    </xdr:pic>
    <xdr:clientData/>
  </xdr:oneCellAnchor>
  <xdr:oneCellAnchor>
    <xdr:from>
      <xdr:col>60</xdr:col>
      <xdr:colOff>66675</xdr:colOff>
      <xdr:row>36</xdr:row>
      <xdr:rowOff>44704</xdr:rowOff>
    </xdr:from>
    <xdr:ext cx="495300" cy="488696"/>
    <xdr:pic>
      <xdr:nvPicPr>
        <xdr:cNvPr id="104" name="Picture 103">
          <a:extLst>
            <a:ext uri="{FF2B5EF4-FFF2-40B4-BE49-F238E27FC236}">
              <a16:creationId xmlns:a16="http://schemas.microsoft.com/office/drawing/2014/main" id="{7227336F-1701-4347-9656-0EAA57AFB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815625" y="10226929"/>
          <a:ext cx="495300" cy="488696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43</xdr:row>
      <xdr:rowOff>57150</xdr:rowOff>
    </xdr:from>
    <xdr:ext cx="2305049" cy="257907"/>
    <xdr:pic>
      <xdr:nvPicPr>
        <xdr:cNvPr id="105" name="Picture 104">
          <a:extLst>
            <a:ext uri="{FF2B5EF4-FFF2-40B4-BE49-F238E27FC236}">
              <a16:creationId xmlns:a16="http://schemas.microsoft.com/office/drawing/2014/main" id="{4759D428-E12A-447A-B9BB-72CCE9F06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16014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38101</xdr:colOff>
      <xdr:row>46</xdr:row>
      <xdr:rowOff>57150</xdr:rowOff>
    </xdr:from>
    <xdr:ext cx="2305049" cy="257907"/>
    <xdr:pic>
      <xdr:nvPicPr>
        <xdr:cNvPr id="106" name="Picture 105">
          <a:extLst>
            <a:ext uri="{FF2B5EF4-FFF2-40B4-BE49-F238E27FC236}">
              <a16:creationId xmlns:a16="http://schemas.microsoft.com/office/drawing/2014/main" id="{B29AF681-63F3-44EF-894A-848010FC5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87051" y="12172950"/>
          <a:ext cx="2305049" cy="257907"/>
        </a:xfrm>
        <a:prstGeom prst="rect">
          <a:avLst/>
        </a:prstGeom>
      </xdr:spPr>
    </xdr:pic>
    <xdr:clientData/>
  </xdr:oneCellAnchor>
  <xdr:oneCellAnchor>
    <xdr:from>
      <xdr:col>60</xdr:col>
      <xdr:colOff>228601</xdr:colOff>
      <xdr:row>33</xdr:row>
      <xdr:rowOff>95250</xdr:rowOff>
    </xdr:from>
    <xdr:ext cx="258184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1F225927-C106-412D-9680-283A902B2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977551" y="9696450"/>
          <a:ext cx="258184" cy="342900"/>
        </a:xfrm>
        <a:prstGeom prst="rect">
          <a:avLst/>
        </a:prstGeom>
      </xdr:spPr>
    </xdr:pic>
    <xdr:clientData/>
  </xdr:oneCellAnchor>
  <xdr:twoCellAnchor editAs="oneCell">
    <xdr:from>
      <xdr:col>0</xdr:col>
      <xdr:colOff>561975</xdr:colOff>
      <xdr:row>12</xdr:row>
      <xdr:rowOff>0</xdr:rowOff>
    </xdr:from>
    <xdr:to>
      <xdr:col>6</xdr:col>
      <xdr:colOff>463</xdr:colOff>
      <xdr:row>12</xdr:row>
      <xdr:rowOff>1466492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4D6D00C0-421B-4705-BEAA-CFD3AFD71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" y="3076575"/>
          <a:ext cx="4886788" cy="146649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859954</xdr:colOff>
      <xdr:row>0</xdr:row>
      <xdr:rowOff>666750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E9F9E59-9CB8-4682-AACD-903D8C5D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6" y="47625"/>
          <a:ext cx="1631478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0CD6-E12D-47EC-9178-24E3FEA4D619}">
  <sheetPr codeName="Sheet3">
    <pageSetUpPr autoPageBreaks="0"/>
  </sheetPr>
  <dimension ref="A1:BJ48"/>
  <sheetViews>
    <sheetView showGridLines="0" tabSelected="1" zoomScaleNormal="100" zoomScaleSheetLayoutView="55" workbookViewId="0">
      <pane ySplit="5" topLeftCell="A6" activePane="bottomLeft" state="frozen"/>
      <selection activeCell="N13" sqref="N13"/>
      <selection pane="bottomLeft" activeCell="N13" sqref="N1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IF(E17=CalcRun1!A33,CalcRun1!H9,CalcRun1!N9)</f>
        <v>0</v>
      </c>
      <c r="E18" s="3" t="s">
        <v>24</v>
      </c>
      <c r="F18" s="17">
        <f>IF(E17=CalcRun1!A33,CalcRun1!I9,CalcRun1!O9)</f>
        <v>0</v>
      </c>
      <c r="G18" s="42"/>
      <c r="H18" s="42"/>
      <c r="I18" s="6" t="s">
        <v>23</v>
      </c>
      <c r="J18" s="16">
        <f>IF(K17=CalcRun1!A33,CalcRun1!H10,CalcRun1!N10)</f>
        <v>0</v>
      </c>
      <c r="K18" s="3" t="s">
        <v>24</v>
      </c>
      <c r="L18" s="17">
        <f>IF(K17=CalcRun1!A33,CalcRun1!I10,CalcRun1!O10)</f>
        <v>0</v>
      </c>
      <c r="M18" s="42"/>
      <c r="N18" s="42"/>
      <c r="O18" s="6" t="s">
        <v>23</v>
      </c>
      <c r="P18" s="16">
        <f>IF(Q17=CalcRun1!A33,CalcRun1!H11,CalcRun1!N11)</f>
        <v>0</v>
      </c>
      <c r="Q18" s="3" t="s">
        <v>24</v>
      </c>
      <c r="R18" s="17">
        <f>IF(Q17=CalcRun1!A33,CalcRun1!I11,CalcRun1!O11)</f>
        <v>0</v>
      </c>
      <c r="S18" s="42"/>
      <c r="T18" s="42"/>
      <c r="U18" s="6" t="s">
        <v>23</v>
      </c>
      <c r="V18" s="16">
        <f>IF(W17=CalcRun1!A33,CalcRun1!H12,CalcRun1!N12)</f>
        <v>0</v>
      </c>
      <c r="W18" s="3" t="s">
        <v>24</v>
      </c>
      <c r="X18" s="17">
        <f>IF(W17=CalcRun1!A33,CalcRun1!I12,CalcRun1!O12)</f>
        <v>0</v>
      </c>
      <c r="Y18" s="42"/>
      <c r="Z18" s="42"/>
      <c r="AA18" s="6" t="s">
        <v>23</v>
      </c>
      <c r="AB18" s="16">
        <f>IF(AC17=CalcRun1!A33,CalcRun1!H13,CalcRun1!N13)</f>
        <v>0</v>
      </c>
      <c r="AC18" s="3" t="s">
        <v>24</v>
      </c>
      <c r="AD18" s="17">
        <f>IF(AC17=CalcRun1!A33,CalcRun1!I13,CalcRun1!O13)</f>
        <v>0</v>
      </c>
      <c r="AE18" s="42"/>
      <c r="AF18" s="42"/>
      <c r="AG18" s="6" t="s">
        <v>23</v>
      </c>
      <c r="AH18" s="16">
        <f>IF(AI17=CalcRun1!A33,CalcRun1!H14,CalcRun1!N14)</f>
        <v>0</v>
      </c>
      <c r="AI18" s="3" t="s">
        <v>24</v>
      </c>
      <c r="AJ18" s="17">
        <f>IF(AI17=CalcRun1!A33,CalcRun1!I14,CalcRun1!O14)</f>
        <v>0</v>
      </c>
      <c r="AK18" s="42"/>
      <c r="AL18" s="42"/>
      <c r="AM18" s="6" t="s">
        <v>23</v>
      </c>
      <c r="AN18" s="16">
        <f>IF(AO17=CalcRun1!A33,CalcRun1!H15,CalcRun1!N15)</f>
        <v>0</v>
      </c>
      <c r="AO18" s="3" t="s">
        <v>24</v>
      </c>
      <c r="AP18" s="17">
        <f>IF(AO17=CalcRun1!A33,CalcRun1!I15,CalcRun1!O15)</f>
        <v>0</v>
      </c>
      <c r="AQ18" s="42"/>
      <c r="AR18" s="42"/>
      <c r="AS18" s="6" t="s">
        <v>23</v>
      </c>
      <c r="AT18" s="16">
        <f>IF(AU17=CalcRun1!A33,CalcRun1!H16,CalcRun1!N16)</f>
        <v>0</v>
      </c>
      <c r="AU18" s="3" t="s">
        <v>24</v>
      </c>
      <c r="AV18" s="17">
        <f>IF(AU17=CalcRun1!A33,CalcRun1!I16,CalcRun1!O16)</f>
        <v>0</v>
      </c>
      <c r="AW18" s="42"/>
      <c r="AX18" s="42"/>
      <c r="AY18" s="6" t="s">
        <v>23</v>
      </c>
      <c r="AZ18" s="16">
        <f>IF(BA17=CalcRun1!A33,CalcRun1!H17,CalcRun1!N17)</f>
        <v>0</v>
      </c>
      <c r="BA18" s="3" t="s">
        <v>24</v>
      </c>
      <c r="BB18" s="17">
        <f>IF(BA17=CalcRun1!A33,CalcRun1!I17,CalcRun1!O17)</f>
        <v>0</v>
      </c>
      <c r="BC18" s="42"/>
      <c r="BD18" s="42"/>
      <c r="BE18" s="6" t="s">
        <v>23</v>
      </c>
      <c r="BF18" s="16">
        <f>IF(BG17=CalcRun1!A33,CalcRun1!H18,CalcRun1!N18)</f>
        <v>0</v>
      </c>
      <c r="BG18" s="3" t="s">
        <v>24</v>
      </c>
      <c r="BH18" s="17">
        <f>IF(BG17=CalcRun1!A33,CalcRun1!I18,CalcRun1!O18)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IF(E17=CalcRun1!A33,CalcRun1!F9,CalcRun1!L9)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IF(K17=CalcRun1!A33,CalcRun1!F10,CalcRun1!L10)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IF(Q17=CalcRun1!A33,CalcRun1!F11,CalcRun1!L11)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IF(W17=CalcRun1!A33,CalcRun1!F12,CalcRun1!L12)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IF(AC17=CalcRun1!A33,CalcRun1!F13,CalcRun1!L13)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IF(AI17=CalcRun1!A33,CalcRun1!F14,CalcRun1!L14)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IF(AO17=CalcRun1!A33,CalcRun1!F15,CalcRun1!L15)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IF(AU17=CalcRun1!A33,CalcRun1!F16,CalcRun1!L16)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IF(BA17=CalcRun1!A33,CalcRun1!F17,CalcRun1!L17)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IF(BG17=CalcRun1!A33,CalcRun1!F18,CalcRun1!L18)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IF(E35=CalcRun1!A33,CalcRun1!H19,CalcRun1!N19)</f>
        <v>0</v>
      </c>
      <c r="E36" s="3" t="s">
        <v>24</v>
      </c>
      <c r="F36" s="17">
        <f>IF(E35=CalcRun1!A33,CalcRun1!I19,CalcRun1!O19)</f>
        <v>0</v>
      </c>
      <c r="G36" s="42"/>
      <c r="H36" s="42"/>
      <c r="I36" s="6" t="s">
        <v>23</v>
      </c>
      <c r="J36" s="16">
        <f>IF(K35=CalcRun1!A33,CalcRun1!H20,CalcRun1!N20)</f>
        <v>0</v>
      </c>
      <c r="K36" s="3" t="s">
        <v>24</v>
      </c>
      <c r="L36" s="17">
        <f>IF(K35=CalcRun1!A33,CalcRun1!I20,CalcRun1!O20)</f>
        <v>0</v>
      </c>
      <c r="M36" s="42"/>
      <c r="N36" s="42"/>
      <c r="O36" s="6" t="s">
        <v>23</v>
      </c>
      <c r="P36" s="16">
        <f>IF(Q35=CalcRun1!A33,CalcRun1!H21,CalcRun1!N21)</f>
        <v>0</v>
      </c>
      <c r="Q36" s="3" t="s">
        <v>24</v>
      </c>
      <c r="R36" s="17">
        <f>IF(Q35=CalcRun1!A33,CalcRun1!I21,CalcRun1!O21)</f>
        <v>0</v>
      </c>
      <c r="S36" s="42"/>
      <c r="T36" s="42"/>
      <c r="U36" s="6" t="s">
        <v>23</v>
      </c>
      <c r="V36" s="16">
        <f>IF(W35=CalcRun1!A33,CalcRun1!H22,CalcRun1!N22)</f>
        <v>0</v>
      </c>
      <c r="W36" s="3" t="s">
        <v>24</v>
      </c>
      <c r="X36" s="17">
        <f>IF(W35=CalcRun1!A33,CalcRun1!I22,CalcRun1!O22)</f>
        <v>0</v>
      </c>
      <c r="Y36" s="42"/>
      <c r="Z36" s="42"/>
      <c r="AA36" s="6" t="s">
        <v>23</v>
      </c>
      <c r="AB36" s="16">
        <f>IF(AC35=CalcRun1!A33,CalcRun1!H23,CalcRun1!N23)</f>
        <v>0</v>
      </c>
      <c r="AC36" s="3" t="s">
        <v>24</v>
      </c>
      <c r="AD36" s="17">
        <f>IF(AC35=CalcRun1!A33,CalcRun1!I23,CalcRun1!O23)</f>
        <v>0</v>
      </c>
      <c r="AE36" s="42"/>
      <c r="AF36" s="42"/>
      <c r="AG36" s="6" t="s">
        <v>23</v>
      </c>
      <c r="AH36" s="16">
        <f>IF(AI35=CalcRun1!A33,CalcRun1!H24,CalcRun1!N24)</f>
        <v>0</v>
      </c>
      <c r="AI36" s="3" t="s">
        <v>24</v>
      </c>
      <c r="AJ36" s="17">
        <f>IF(AI35=CalcRun1!A33,CalcRun1!I24,CalcRun1!O24)</f>
        <v>0</v>
      </c>
      <c r="AK36" s="42"/>
      <c r="AL36" s="42"/>
      <c r="AM36" s="6" t="s">
        <v>23</v>
      </c>
      <c r="AN36" s="16">
        <f>IF(AO35=CalcRun1!A33,CalcRun1!H25,CalcRun1!N25)</f>
        <v>0</v>
      </c>
      <c r="AO36" s="3" t="s">
        <v>24</v>
      </c>
      <c r="AP36" s="17">
        <f>IF(AO35=CalcRun1!A33,CalcRun1!I25,CalcRun1!O25)</f>
        <v>0</v>
      </c>
      <c r="AQ36" s="42"/>
      <c r="AR36" s="42"/>
      <c r="AS36" s="6" t="s">
        <v>23</v>
      </c>
      <c r="AT36" s="16">
        <f>IF(AU35=CalcRun1!A33,CalcRun1!H26,CalcRun1!N26)</f>
        <v>0</v>
      </c>
      <c r="AU36" s="3" t="s">
        <v>24</v>
      </c>
      <c r="AV36" s="17">
        <f>IF(AU35=CalcRun1!A33,CalcRun1!I26,CalcRun1!O26)</f>
        <v>0</v>
      </c>
      <c r="AW36" s="42"/>
      <c r="AX36" s="42"/>
      <c r="AY36" s="6" t="s">
        <v>23</v>
      </c>
      <c r="AZ36" s="16">
        <f>IF(BA35=CalcRun1!A33,CalcRun1!H27,CalcRun1!N27)</f>
        <v>0</v>
      </c>
      <c r="BA36" s="3" t="s">
        <v>24</v>
      </c>
      <c r="BB36" s="17">
        <f>IF(BA35=CalcRun1!A33,CalcRun1!I27,CalcRun1!O27)</f>
        <v>0</v>
      </c>
      <c r="BC36" s="42"/>
      <c r="BD36" s="42"/>
      <c r="BE36" s="6" t="s">
        <v>23</v>
      </c>
      <c r="BF36" s="16">
        <f>IF(BG35=CalcRun1!A33,CalcRun1!H28,CalcRun1!N28)</f>
        <v>0</v>
      </c>
      <c r="BG36" s="3" t="s">
        <v>24</v>
      </c>
      <c r="BH36" s="17">
        <f>IF(BG35=CalcRun1!A33,CalcRun1!I28,CalcRun1!O28)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IF(E35=CalcRun1!A33,CalcRun1!F19,CalcRun1!L19)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IF(K35=CalcRun1!A33,CalcRun1!F20,CalcRun1!L20)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IF(Q35=CalcRun1!A33,CalcRun1!F21,CalcRun1!L21)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IF(W35=CalcRun1!A33,CalcRun1!F22,CalcRun1!L22)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IF(AC35=CalcRun1!A33,CalcRun1!F23,CalcRun1!L23)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IF(AI35=CalcRun1!A33,CalcRun1!F24,CalcRun1!L24)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IF(AO35=CalcRun1!A33,CalcRun1!F25,CalcRun1!L25)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IF(AU35=CalcRun1!A33,CalcRun1!F26,CalcRun1!L26)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IF(BA35=CalcRun1!A33,CalcRun1!F27,CalcRun1!L27)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IF(BG35=CalcRun1!A33,CalcRun1!F28,CalcRun1!L28)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KJiOXDsn+IADMTytHVuyLglxkjQnkxe91sKSzcTvJyi0k7cgI+VAR/n2dcuBgypx5ScDKxROtZGP7TvIsbxsoA==" saltValue="IeQjikXmRkiwkXsEFqnq8w==" spinCount="100000" sheet="1" objects="1" scenarios="1"/>
  <mergeCells count="197">
    <mergeCell ref="C3:D3"/>
    <mergeCell ref="C4:D4"/>
    <mergeCell ref="I3:K3"/>
    <mergeCell ref="I4:K4"/>
    <mergeCell ref="A16:B18"/>
    <mergeCell ref="A19:B21"/>
    <mergeCell ref="A22:B24"/>
    <mergeCell ref="A25:B27"/>
    <mergeCell ref="C19:E19"/>
    <mergeCell ref="C5:D5"/>
    <mergeCell ref="A14:B14"/>
    <mergeCell ref="C14:F14"/>
    <mergeCell ref="I14:L14"/>
    <mergeCell ref="I5:K5"/>
    <mergeCell ref="G14:H14"/>
    <mergeCell ref="G16:H18"/>
    <mergeCell ref="G19:H21"/>
    <mergeCell ref="G22:H24"/>
    <mergeCell ref="G25:H27"/>
    <mergeCell ref="E3:G3"/>
    <mergeCell ref="E4:G4"/>
    <mergeCell ref="E5:G5"/>
    <mergeCell ref="L5:M5"/>
    <mergeCell ref="L4:M4"/>
    <mergeCell ref="G28:H30"/>
    <mergeCell ref="C32:F32"/>
    <mergeCell ref="G32:H32"/>
    <mergeCell ref="C16:F16"/>
    <mergeCell ref="O14:R14"/>
    <mergeCell ref="M25:N27"/>
    <mergeCell ref="M28:N30"/>
    <mergeCell ref="O16:R16"/>
    <mergeCell ref="O19:Q19"/>
    <mergeCell ref="I16:L16"/>
    <mergeCell ref="I19:K19"/>
    <mergeCell ref="M14:N14"/>
    <mergeCell ref="M16:N18"/>
    <mergeCell ref="M19:N21"/>
    <mergeCell ref="M22:N24"/>
    <mergeCell ref="S28:T30"/>
    <mergeCell ref="Y14:Z14"/>
    <mergeCell ref="AA14:AD14"/>
    <mergeCell ref="Y16:Z18"/>
    <mergeCell ref="AA16:AD16"/>
    <mergeCell ref="AA19:AC19"/>
    <mergeCell ref="Y19:Z21"/>
    <mergeCell ref="Y22:Z24"/>
    <mergeCell ref="S14:T14"/>
    <mergeCell ref="U14:X14"/>
    <mergeCell ref="S16:T18"/>
    <mergeCell ref="U16:X16"/>
    <mergeCell ref="U19:W19"/>
    <mergeCell ref="S19:T21"/>
    <mergeCell ref="Y25:Z27"/>
    <mergeCell ref="Y28:Z30"/>
    <mergeCell ref="S22:T24"/>
    <mergeCell ref="AW28:AX30"/>
    <mergeCell ref="BC14:BD14"/>
    <mergeCell ref="BC16:BD18"/>
    <mergeCell ref="BC19:BD21"/>
    <mergeCell ref="BC22:BD24"/>
    <mergeCell ref="BC25:BD27"/>
    <mergeCell ref="BC28:BD30"/>
    <mergeCell ref="AQ22:AR24"/>
    <mergeCell ref="AQ25:AR27"/>
    <mergeCell ref="AQ28:AR30"/>
    <mergeCell ref="AW14:AX14"/>
    <mergeCell ref="AY14:BB14"/>
    <mergeCell ref="AW16:AX18"/>
    <mergeCell ref="AY16:BB16"/>
    <mergeCell ref="AY19:BA19"/>
    <mergeCell ref="AW19:AX21"/>
    <mergeCell ref="AW22:AX24"/>
    <mergeCell ref="AQ14:AR14"/>
    <mergeCell ref="AS14:AV14"/>
    <mergeCell ref="AQ16:AR18"/>
    <mergeCell ref="AS16:AV16"/>
    <mergeCell ref="AS19:AU19"/>
    <mergeCell ref="AQ19:AR21"/>
    <mergeCell ref="AW25:AX27"/>
    <mergeCell ref="BC32:BD32"/>
    <mergeCell ref="AM32:AP32"/>
    <mergeCell ref="AQ32:AR32"/>
    <mergeCell ref="BC34:BD36"/>
    <mergeCell ref="AE37:AF39"/>
    <mergeCell ref="AK40:AL42"/>
    <mergeCell ref="AQ40:AR42"/>
    <mergeCell ref="AW40:AX42"/>
    <mergeCell ref="BC40:BD42"/>
    <mergeCell ref="AG37:AI37"/>
    <mergeCell ref="AM37:AO37"/>
    <mergeCell ref="AS37:AU37"/>
    <mergeCell ref="AY37:BA37"/>
    <mergeCell ref="AK34:AL36"/>
    <mergeCell ref="AE32:AF32"/>
    <mergeCell ref="AG32:AJ32"/>
    <mergeCell ref="AK32:AL32"/>
    <mergeCell ref="AS34:AV34"/>
    <mergeCell ref="AE34:AF36"/>
    <mergeCell ref="AG34:AJ34"/>
    <mergeCell ref="AS32:AV32"/>
    <mergeCell ref="AW32:AX32"/>
    <mergeCell ref="BI40:BJ42"/>
    <mergeCell ref="AQ34:AR36"/>
    <mergeCell ref="AW34:AX36"/>
    <mergeCell ref="AY34:BB34"/>
    <mergeCell ref="M40:N42"/>
    <mergeCell ref="S40:T42"/>
    <mergeCell ref="Y40:Z42"/>
    <mergeCell ref="BI43:BJ45"/>
    <mergeCell ref="AE40:AF42"/>
    <mergeCell ref="Y34:Z36"/>
    <mergeCell ref="AA34:AD34"/>
    <mergeCell ref="BC37:BD39"/>
    <mergeCell ref="AM34:AP34"/>
    <mergeCell ref="AQ43:AR45"/>
    <mergeCell ref="AW43:AX45"/>
    <mergeCell ref="AK37:AL39"/>
    <mergeCell ref="AQ37:AR39"/>
    <mergeCell ref="AW37:AX39"/>
    <mergeCell ref="BE37:BG37"/>
    <mergeCell ref="AA37:AC37"/>
    <mergeCell ref="Y43:Z45"/>
    <mergeCell ref="AE43:AF45"/>
    <mergeCell ref="AK43:AL45"/>
    <mergeCell ref="BI16:BJ18"/>
    <mergeCell ref="BE14:BH14"/>
    <mergeCell ref="BE16:BH16"/>
    <mergeCell ref="BI19:BJ21"/>
    <mergeCell ref="BI22:BJ24"/>
    <mergeCell ref="BI37:BJ39"/>
    <mergeCell ref="BE19:BG19"/>
    <mergeCell ref="C34:F34"/>
    <mergeCell ref="G34:H36"/>
    <mergeCell ref="I34:L34"/>
    <mergeCell ref="M34:N36"/>
    <mergeCell ref="O34:R34"/>
    <mergeCell ref="AA32:AD32"/>
    <mergeCell ref="I32:L32"/>
    <mergeCell ref="M32:N32"/>
    <mergeCell ref="O32:R32"/>
    <mergeCell ref="S32:T32"/>
    <mergeCell ref="U32:X32"/>
    <mergeCell ref="Y32:Z32"/>
    <mergeCell ref="S34:T36"/>
    <mergeCell ref="U34:X34"/>
    <mergeCell ref="O37:Q37"/>
    <mergeCell ref="U37:W37"/>
    <mergeCell ref="AY32:BB32"/>
    <mergeCell ref="L3:M3"/>
    <mergeCell ref="BI46:BJ48"/>
    <mergeCell ref="AW46:AX48"/>
    <mergeCell ref="BC46:BD48"/>
    <mergeCell ref="G43:H45"/>
    <mergeCell ref="M43:N45"/>
    <mergeCell ref="S43:T45"/>
    <mergeCell ref="M37:N39"/>
    <mergeCell ref="S37:T39"/>
    <mergeCell ref="Y37:Z39"/>
    <mergeCell ref="BC43:BD45"/>
    <mergeCell ref="BI25:BJ27"/>
    <mergeCell ref="BI28:BJ30"/>
    <mergeCell ref="BE32:BH32"/>
    <mergeCell ref="BI32:BJ32"/>
    <mergeCell ref="BE34:BH34"/>
    <mergeCell ref="BI34:BJ36"/>
    <mergeCell ref="AQ46:AR48"/>
    <mergeCell ref="G46:H48"/>
    <mergeCell ref="M46:N48"/>
    <mergeCell ref="S46:T48"/>
    <mergeCell ref="Y46:Z48"/>
    <mergeCell ref="AE46:AF48"/>
    <mergeCell ref="BI14:BJ14"/>
    <mergeCell ref="AK46:AL48"/>
    <mergeCell ref="G40:H42"/>
    <mergeCell ref="C37:E37"/>
    <mergeCell ref="I37:K37"/>
    <mergeCell ref="AK14:AL14"/>
    <mergeCell ref="AM14:AP14"/>
    <mergeCell ref="AK16:AL18"/>
    <mergeCell ref="AM16:AP16"/>
    <mergeCell ref="AM19:AO19"/>
    <mergeCell ref="AK19:AL21"/>
    <mergeCell ref="AK22:AL24"/>
    <mergeCell ref="AK25:AL27"/>
    <mergeCell ref="AK28:AL30"/>
    <mergeCell ref="AE14:AF14"/>
    <mergeCell ref="AG14:AJ14"/>
    <mergeCell ref="AE16:AF18"/>
    <mergeCell ref="AG16:AJ16"/>
    <mergeCell ref="AG19:AI19"/>
    <mergeCell ref="G37:H39"/>
    <mergeCell ref="AE19:AF21"/>
    <mergeCell ref="AE22:AF24"/>
    <mergeCell ref="AE25:AF27"/>
    <mergeCell ref="AE28:AF30"/>
    <mergeCell ref="S25:T27"/>
  </mergeCells>
  <conditionalFormatting sqref="I5:K5">
    <cfRule type="containsText" dxfId="119" priority="3" operator="containsText" text="ERROR">
      <formula>NOT(ISERROR(SEARCH("ERROR",I5)))</formula>
    </cfRule>
  </conditionalFormatting>
  <conditionalFormatting sqref="N3">
    <cfRule type="containsText" dxfId="118" priority="1" operator="containsText" text="ERROR">
      <formula>NOT(ISERROR(SEARCH("ERROR",N3)))</formula>
    </cfRule>
  </conditionalFormatting>
  <conditionalFormatting sqref="N5">
    <cfRule type="cellIs" dxfId="117" priority="4" operator="equal">
      <formula>"ERROR"</formula>
    </cfRule>
  </conditionalFormatting>
  <conditionalFormatting sqref="N4:P4">
    <cfRule type="containsText" dxfId="116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3A02F599-A49F-4E7A-9F61-271A4816612B}">
      <formula1>"2700K, 3000K, 3500K, 4000K"</formula1>
    </dataValidation>
    <dataValidation type="list" showInputMessage="1" showErrorMessage="1" sqref="B15" xr:uid="{09E09E0D-0769-4B97-97E6-A232064ED703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100A1F37-102F-4BA7-9F19-666AB1FB4A22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55DAA3-4DC9-4E34-9F3C-D445E1257443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3A454-8902-4E15-9CE6-0A471F873D3D}">
  <sheetPr codeName="Sheet1"/>
  <dimension ref="A1:S79"/>
  <sheetViews>
    <sheetView zoomScale="85" zoomScaleNormal="85" workbookViewId="0">
      <selection activeCell="L30" sqref="L30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'Run1'!D15</f>
        <v>0</v>
      </c>
      <c r="C9" s="12">
        <f>'Run1'!F15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'Run1'!J15</f>
        <v>0</v>
      </c>
      <c r="C10" s="12">
        <f>'Run1'!L15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'Run1'!P15</f>
        <v>0</v>
      </c>
      <c r="C11" s="12">
        <f>'Run1'!R15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'Run1'!V15</f>
        <v>0</v>
      </c>
      <c r="C12" s="12">
        <f>'Run1'!X15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'Run1'!AB15</f>
        <v>0</v>
      </c>
      <c r="C13" s="12">
        <f>'Run1'!AD15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'Run1'!AH15</f>
        <v>0</v>
      </c>
      <c r="C14" s="12">
        <f>'Run1'!AJ15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'Run1'!AN15</f>
        <v>0</v>
      </c>
      <c r="C15" s="12">
        <f>'Run1'!AP15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'Run1'!AT15</f>
        <v>0</v>
      </c>
      <c r="C16" s="12">
        <f>'Run1'!AV15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'Run1'!AZ15</f>
        <v>0</v>
      </c>
      <c r="C17" s="12">
        <f>'Run1'!BB15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'Run1'!BF15</f>
        <v>0</v>
      </c>
      <c r="C18" s="12">
        <f>'Run1'!BH15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'Run1'!D33</f>
        <v>0</v>
      </c>
      <c r="C19" s="12">
        <f>'Run1'!F33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'Run1'!J33</f>
        <v>0</v>
      </c>
      <c r="C20" s="12">
        <f>'Run1'!L33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'Run1'!P33</f>
        <v>0</v>
      </c>
      <c r="C21" s="12">
        <f>'Run1'!R33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'Run1'!V33</f>
        <v>0</v>
      </c>
      <c r="C22" s="12">
        <f>'Run1'!X33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'Run1'!AB33</f>
        <v>0</v>
      </c>
      <c r="C23" s="12">
        <f>'Run1'!AD33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'Run1'!AH33</f>
        <v>0</v>
      </c>
      <c r="C24" s="12">
        <f>'Run1'!AJ33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'Run1'!AN33</f>
        <v>0</v>
      </c>
      <c r="C25" s="12">
        <f>'Run1'!AP33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'Run1'!AT33</f>
        <v>0</v>
      </c>
      <c r="C26" s="12">
        <f>'Run1'!AV33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'Run1'!AZ33</f>
        <v>0</v>
      </c>
      <c r="C27" s="12">
        <f>'Run1'!BB33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'Run1'!BF33</f>
        <v>0</v>
      </c>
      <c r="C28" s="12">
        <f>'Run1'!BH33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SxQVHwZdcGH6K9p9V4AG7ffzJX+dCGFPV6r5Gb2hL4SIL9TYIMNuQNA5zf8F3J3ggHVIwSQUWRm4DCWIFGv36g==" saltValue="upXzOrcsLaCvTTkY7MkkcA==" spinCount="100000" sheet="1" objects="1" scenarios="1"/>
  <mergeCells count="3">
    <mergeCell ref="B7:D7"/>
    <mergeCell ref="F7:J7"/>
    <mergeCell ref="L7:P7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50BA-C880-4F65-857C-0FB453052FE2}">
  <sheetPr codeName="Sheet2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IF(E17=CalcRun2!A33,CalcRun2!H9,CalcRun2!N9)</f>
        <v>0</v>
      </c>
      <c r="E18" s="3" t="s">
        <v>24</v>
      </c>
      <c r="F18" s="17">
        <f>IF(E17=CalcRun2!A33,CalcRun2!I9,CalcRun2!O9)</f>
        <v>0</v>
      </c>
      <c r="G18" s="42"/>
      <c r="H18" s="42"/>
      <c r="I18" s="6" t="s">
        <v>23</v>
      </c>
      <c r="J18" s="16">
        <f>IF(K17=CalcRun2!A33,CalcRun2!H10,CalcRun2!N10)</f>
        <v>0</v>
      </c>
      <c r="K18" s="3" t="s">
        <v>24</v>
      </c>
      <c r="L18" s="17">
        <f>IF(K17=CalcRun2!A33,CalcRun2!I10,CalcRun2!O10)</f>
        <v>0</v>
      </c>
      <c r="M18" s="42"/>
      <c r="N18" s="42"/>
      <c r="O18" s="6" t="s">
        <v>23</v>
      </c>
      <c r="P18" s="16">
        <f>IF(Q17=CalcRun2!A33,CalcRun2!H11,CalcRun2!N11)</f>
        <v>0</v>
      </c>
      <c r="Q18" s="3" t="s">
        <v>24</v>
      </c>
      <c r="R18" s="17">
        <f>IF(Q17=CalcRun2!A33,CalcRun2!I11,CalcRun2!O11)</f>
        <v>0</v>
      </c>
      <c r="S18" s="42"/>
      <c r="T18" s="42"/>
      <c r="U18" s="6" t="s">
        <v>23</v>
      </c>
      <c r="V18" s="16">
        <f>IF(W17=CalcRun2!A33,CalcRun2!H12,CalcRun2!N12)</f>
        <v>0</v>
      </c>
      <c r="W18" s="3" t="s">
        <v>24</v>
      </c>
      <c r="X18" s="17">
        <f>IF(W17=CalcRun2!A33,CalcRun2!I12,CalcRun2!O12)</f>
        <v>0</v>
      </c>
      <c r="Y18" s="42"/>
      <c r="Z18" s="42"/>
      <c r="AA18" s="6" t="s">
        <v>23</v>
      </c>
      <c r="AB18" s="16">
        <f>IF(AC17=CalcRun2!A33,CalcRun2!H13,CalcRun2!N13)</f>
        <v>0</v>
      </c>
      <c r="AC18" s="3" t="s">
        <v>24</v>
      </c>
      <c r="AD18" s="17">
        <f>IF(AC17=CalcRun2!A33,CalcRun2!I13,CalcRun2!O13)</f>
        <v>0</v>
      </c>
      <c r="AE18" s="42"/>
      <c r="AF18" s="42"/>
      <c r="AG18" s="6" t="s">
        <v>23</v>
      </c>
      <c r="AH18" s="16">
        <f>IF(AI17=CalcRun2!A33,CalcRun2!H14,CalcRun2!N14)</f>
        <v>0</v>
      </c>
      <c r="AI18" s="3" t="s">
        <v>24</v>
      </c>
      <c r="AJ18" s="17">
        <f>IF(AI17=CalcRun2!A33,CalcRun2!I14,CalcRun2!O14)</f>
        <v>0</v>
      </c>
      <c r="AK18" s="42"/>
      <c r="AL18" s="42"/>
      <c r="AM18" s="6" t="s">
        <v>23</v>
      </c>
      <c r="AN18" s="16">
        <f>IF(AO17=CalcRun2!A33,CalcRun2!H15,CalcRun2!N15)</f>
        <v>0</v>
      </c>
      <c r="AO18" s="3" t="s">
        <v>24</v>
      </c>
      <c r="AP18" s="17">
        <f>IF(AO17=CalcRun2!A33,CalcRun2!I15,CalcRun2!O15)</f>
        <v>0</v>
      </c>
      <c r="AQ18" s="42"/>
      <c r="AR18" s="42"/>
      <c r="AS18" s="6" t="s">
        <v>23</v>
      </c>
      <c r="AT18" s="16">
        <f>IF(AU17=CalcRun2!A33,CalcRun2!H16,CalcRun2!N16)</f>
        <v>0</v>
      </c>
      <c r="AU18" s="3" t="s">
        <v>24</v>
      </c>
      <c r="AV18" s="17">
        <f>IF(AU17=CalcRun2!A33,CalcRun2!I16,CalcRun2!O16)</f>
        <v>0</v>
      </c>
      <c r="AW18" s="42"/>
      <c r="AX18" s="42"/>
      <c r="AY18" s="6" t="s">
        <v>23</v>
      </c>
      <c r="AZ18" s="16">
        <f>IF(BA17=CalcRun2!A33,CalcRun2!H17,CalcRun2!N17)</f>
        <v>0</v>
      </c>
      <c r="BA18" s="3" t="s">
        <v>24</v>
      </c>
      <c r="BB18" s="17">
        <f>IF(BA17=CalcRun2!A33,CalcRun2!I17,CalcRun2!O17)</f>
        <v>0</v>
      </c>
      <c r="BC18" s="42"/>
      <c r="BD18" s="42"/>
      <c r="BE18" s="6" t="s">
        <v>23</v>
      </c>
      <c r="BF18" s="16">
        <f>IF(BG17=CalcRun2!A33,CalcRun2!H18,CalcRun2!N18)</f>
        <v>0</v>
      </c>
      <c r="BG18" s="3" t="s">
        <v>24</v>
      </c>
      <c r="BH18" s="17">
        <f>IF(BG17=CalcRun2!A33,CalcRun2!I18,CalcRun2!O18)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IF(E17=CalcRun2!A33,CalcRun2!F9,CalcRun2!L9)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IF(K17=CalcRun2!A33,CalcRun2!F10,CalcRun2!L10)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IF(Q17=CalcRun2!A33,CalcRun2!F11,CalcRun2!L11)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IF(W17=CalcRun2!A33,CalcRun2!F12,CalcRun2!L12)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IF(AC17=CalcRun2!A33,CalcRun2!F13,CalcRun2!L13)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IF(AI17=CalcRun2!A33,CalcRun2!F14,CalcRun2!L14)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IF(AO17=CalcRun2!A33,CalcRun2!F15,CalcRun2!L15)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IF(AU17=CalcRun2!A33,CalcRun2!F16,CalcRun2!L16)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IF(BA17=CalcRun2!A33,CalcRun2!F17,CalcRun2!L17)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IF(BG17=CalcRun2!A33,CalcRun2!F18,CalcRun2!L18)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IF(E35=CalcRun2!A33,CalcRun2!H19,CalcRun2!N19)</f>
        <v>0</v>
      </c>
      <c r="E36" s="3" t="s">
        <v>24</v>
      </c>
      <c r="F36" s="17">
        <f>IF(E35=CalcRun2!A33,CalcRun2!I19,CalcRun2!O19)</f>
        <v>0</v>
      </c>
      <c r="G36" s="42"/>
      <c r="H36" s="42"/>
      <c r="I36" s="6" t="s">
        <v>23</v>
      </c>
      <c r="J36" s="16">
        <f>IF(K35=CalcRun2!A33,CalcRun2!H20,CalcRun2!N20)</f>
        <v>0</v>
      </c>
      <c r="K36" s="3" t="s">
        <v>24</v>
      </c>
      <c r="L36" s="17">
        <f>IF(K35=CalcRun2!A33,CalcRun2!I20,CalcRun2!O20)</f>
        <v>0</v>
      </c>
      <c r="M36" s="42"/>
      <c r="N36" s="42"/>
      <c r="O36" s="6" t="s">
        <v>23</v>
      </c>
      <c r="P36" s="16">
        <f>IF(Q35=CalcRun2!A33,CalcRun2!H21,CalcRun2!N21)</f>
        <v>0</v>
      </c>
      <c r="Q36" s="3" t="s">
        <v>24</v>
      </c>
      <c r="R36" s="17">
        <f>IF(Q35=CalcRun2!A33,CalcRun2!I21,CalcRun2!O21)</f>
        <v>0</v>
      </c>
      <c r="S36" s="42"/>
      <c r="T36" s="42"/>
      <c r="U36" s="6" t="s">
        <v>23</v>
      </c>
      <c r="V36" s="16">
        <f>IF(W35=CalcRun2!A33,CalcRun2!H22,CalcRun2!N22)</f>
        <v>0</v>
      </c>
      <c r="W36" s="3" t="s">
        <v>24</v>
      </c>
      <c r="X36" s="17">
        <f>IF(W35=CalcRun2!A33,CalcRun2!I22,CalcRun2!O22)</f>
        <v>0</v>
      </c>
      <c r="Y36" s="42"/>
      <c r="Z36" s="42"/>
      <c r="AA36" s="6" t="s">
        <v>23</v>
      </c>
      <c r="AB36" s="16">
        <f>IF(AC35=CalcRun2!A33,CalcRun2!H23,CalcRun2!N23)</f>
        <v>0</v>
      </c>
      <c r="AC36" s="3" t="s">
        <v>24</v>
      </c>
      <c r="AD36" s="17">
        <f>IF(AC35=CalcRun2!A33,CalcRun2!I23,CalcRun2!O23)</f>
        <v>0</v>
      </c>
      <c r="AE36" s="42"/>
      <c r="AF36" s="42"/>
      <c r="AG36" s="6" t="s">
        <v>23</v>
      </c>
      <c r="AH36" s="16">
        <f>IF(AI35=CalcRun2!A33,CalcRun2!H24,CalcRun2!N24)</f>
        <v>0</v>
      </c>
      <c r="AI36" s="3" t="s">
        <v>24</v>
      </c>
      <c r="AJ36" s="17">
        <f>IF(AI35=CalcRun2!A33,CalcRun2!I24,CalcRun2!O24)</f>
        <v>0</v>
      </c>
      <c r="AK36" s="42"/>
      <c r="AL36" s="42"/>
      <c r="AM36" s="6" t="s">
        <v>23</v>
      </c>
      <c r="AN36" s="16">
        <f>IF(AO35=CalcRun2!A33,CalcRun2!H25,CalcRun2!N25)</f>
        <v>0</v>
      </c>
      <c r="AO36" s="3" t="s">
        <v>24</v>
      </c>
      <c r="AP36" s="17">
        <f>IF(AO35=CalcRun2!A33,CalcRun2!I25,CalcRun2!O25)</f>
        <v>0</v>
      </c>
      <c r="AQ36" s="42"/>
      <c r="AR36" s="42"/>
      <c r="AS36" s="6" t="s">
        <v>23</v>
      </c>
      <c r="AT36" s="16">
        <f>IF(AU35=CalcRun2!A33,CalcRun2!H26,CalcRun2!N26)</f>
        <v>0</v>
      </c>
      <c r="AU36" s="3" t="s">
        <v>24</v>
      </c>
      <c r="AV36" s="17">
        <f>IF(AU35=CalcRun2!A33,CalcRun2!I26,CalcRun2!O26)</f>
        <v>0</v>
      </c>
      <c r="AW36" s="42"/>
      <c r="AX36" s="42"/>
      <c r="AY36" s="6" t="s">
        <v>23</v>
      </c>
      <c r="AZ36" s="16">
        <f>IF(BA35=CalcRun2!A33,CalcRun2!H27,CalcRun2!N27)</f>
        <v>0</v>
      </c>
      <c r="BA36" s="3" t="s">
        <v>24</v>
      </c>
      <c r="BB36" s="17">
        <f>IF(BA35=CalcRun2!A33,CalcRun2!I27,CalcRun2!O27)</f>
        <v>0</v>
      </c>
      <c r="BC36" s="42"/>
      <c r="BD36" s="42"/>
      <c r="BE36" s="6" t="s">
        <v>23</v>
      </c>
      <c r="BF36" s="16">
        <f>IF(BG35=CalcRun2!A33,CalcRun2!H28,CalcRun2!N28)</f>
        <v>0</v>
      </c>
      <c r="BG36" s="3" t="s">
        <v>24</v>
      </c>
      <c r="BH36" s="17">
        <f>IF(BG35=CalcRun2!A33,CalcRun2!I28,CalcRun2!O28)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IF(E35=CalcRun2!A33,CalcRun2!F19,CalcRun2!L19)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IF(K35=CalcRun2!A33,CalcRun2!F20,CalcRun2!L20)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IF(Q35=CalcRun2!A33,CalcRun2!F21,CalcRun2!L21)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IF(W35=CalcRun2!A33,CalcRun2!F22,CalcRun2!L22)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IF(AC35=CalcRun2!A33,CalcRun2!F23,CalcRun2!L23)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IF(AI35=CalcRun2!A33,CalcRun2!F24,CalcRun2!L24)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IF(AO35=CalcRun2!A33,CalcRun2!F25,CalcRun2!L25)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IF(AU35=CalcRun2!A33,CalcRun2!F26,CalcRun2!L26)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IF(BA35=CalcRun2!A33,CalcRun2!F27,CalcRun2!L27)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IF(BG35=CalcRun2!A33,CalcRun2!F28,CalcRun2!L28)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pKBL3xtxdM+ycTwZZK6OHpyZLOwx6WxcqyWqTIFehk2fYc1PSN9cLm0skoAdz6yw35m6FyQe6I9pSSy72yzDuw==" saltValue="5SK9+WJUTTn3Pppf8P5Px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15" priority="3" operator="containsText" text="ERROR">
      <formula>NOT(ISERROR(SEARCH("ERROR",I5)))</formula>
    </cfRule>
  </conditionalFormatting>
  <conditionalFormatting sqref="N3">
    <cfRule type="containsText" dxfId="114" priority="1" operator="containsText" text="ERROR">
      <formula>NOT(ISERROR(SEARCH("ERROR",N3)))</formula>
    </cfRule>
  </conditionalFormatting>
  <conditionalFormatting sqref="N5">
    <cfRule type="cellIs" dxfId="113" priority="4" operator="equal">
      <formula>"ERROR"</formula>
    </cfRule>
  </conditionalFormatting>
  <conditionalFormatting sqref="N4:P4">
    <cfRule type="containsText" dxfId="112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FFD47F3C-3534-42B5-B931-871F1999D296}">
      <formula1>"(Select One), End Cap, NATL-IP65/C90-L, NATL-IP65/C90-R, NATL-IP65/EW-03, NATL-IP65/EW-06"</formula1>
    </dataValidation>
    <dataValidation type="list" showInputMessage="1" showErrorMessage="1" sqref="B15" xr:uid="{FF0B3347-B949-4790-8B0E-CD1F9321B1E2}">
      <formula1>"(Select One), /CP, /CPSP, /HW, /HWSP"</formula1>
    </dataValidation>
    <dataValidation type="list" allowBlank="1" showInputMessage="1" showErrorMessage="1" sqref="B4" xr:uid="{324C5887-FF01-48E8-837A-7BABA1A0C19D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8389A5-FD96-4866-9C20-3621E9F88EB8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E1FD-0DC6-4379-B2DC-2A916E109687}">
  <sheetPr codeName="Sheet4"/>
  <dimension ref="A1:S79"/>
  <sheetViews>
    <sheetView zoomScale="85" zoomScaleNormal="85" workbookViewId="0">
      <selection activeCell="G36" sqref="G36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'Run2'!D15</f>
        <v>0</v>
      </c>
      <c r="C9" s="12">
        <f>'Run2'!F15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'Run2'!J15</f>
        <v>0</v>
      </c>
      <c r="C10" s="12">
        <f>'Run2'!L15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'Run2'!P15</f>
        <v>0</v>
      </c>
      <c r="C11" s="12">
        <f>'Run2'!R15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'Run2'!V15</f>
        <v>0</v>
      </c>
      <c r="C12" s="12">
        <f>'Run2'!X15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'Run2'!AB15</f>
        <v>0</v>
      </c>
      <c r="C13" s="12">
        <f>'Run2'!AD15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'Run2'!AH15</f>
        <v>0</v>
      </c>
      <c r="C14" s="12">
        <f>'Run2'!AJ15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'Run2'!AN15</f>
        <v>0</v>
      </c>
      <c r="C15" s="12">
        <f>'Run2'!AP15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'Run2'!AT15</f>
        <v>0</v>
      </c>
      <c r="C16" s="12">
        <f>'Run2'!AV15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'Run2'!AZ15</f>
        <v>0</v>
      </c>
      <c r="C17" s="12">
        <f>'Run2'!BB15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'Run2'!BF15</f>
        <v>0</v>
      </c>
      <c r="C18" s="12">
        <f>'Run2'!BH15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'Run2'!D33</f>
        <v>0</v>
      </c>
      <c r="C19" s="12">
        <f>'Run2'!F33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'Run2'!J33</f>
        <v>0</v>
      </c>
      <c r="C20" s="12">
        <f>'Run2'!L33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'Run2'!P33</f>
        <v>0</v>
      </c>
      <c r="C21" s="12">
        <f>'Run2'!R33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'Run2'!V33</f>
        <v>0</v>
      </c>
      <c r="C22" s="12">
        <f>'Run2'!X33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'Run2'!AB33</f>
        <v>0</v>
      </c>
      <c r="C23" s="12">
        <f>'Run2'!AD33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'Run2'!AH33</f>
        <v>0</v>
      </c>
      <c r="C24" s="12">
        <f>'Run2'!AJ33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'Run2'!AN33</f>
        <v>0</v>
      </c>
      <c r="C25" s="12">
        <f>'Run2'!AP33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'Run2'!AT33</f>
        <v>0</v>
      </c>
      <c r="C26" s="12">
        <f>'Run2'!AV33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'Run2'!AZ33</f>
        <v>0</v>
      </c>
      <c r="C27" s="12">
        <f>'Run2'!BB33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'Run2'!BF33</f>
        <v>0</v>
      </c>
      <c r="C28" s="12">
        <f>'Run2'!BH33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0XMBnB98rKr4Lgkf1NfKYPCwBHB0HAcyrCzDWNCuRbf/U23ECgiYldkwJdmpXBjTf8qzpnOyHH8WVwgDbI2n6Q==" saltValue="EP6nchK3wtnXMhhGrXcf0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FAD5C-3CCA-4D25-A175-FF3979858692}">
  <sheetPr codeName="Sheet5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CONCATENATE(IFERROR(CalcRun3!L30,""),Q4,"",Q5)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ROUNDDOWN((F19+L19+R19+X19+AD19+AJ19+AP19+AV19+BB19+BH19+F37+L37+R37+X37+AD37+AJ37+AP37+AV37+BB37+BH37)*CalcRun3!B3/12,0)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(F19+L19+R19+X19+AD19+AJ19+AP19+AV19+BB19+BH19+F37+L37+R37+X37+AD37+AJ37+AP37+AV37+BB37+BH37)*CalcRun3!B3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IF(E17=CalcRun3!A33,CalcRun3!H9,CalcRun3!N9)</f>
        <v>0</v>
      </c>
      <c r="E18" s="3" t="s">
        <v>24</v>
      </c>
      <c r="F18" s="17">
        <f>IF(E17=CalcRun3!A33,CalcRun3!I9,CalcRun3!O9)</f>
        <v>0</v>
      </c>
      <c r="G18" s="42"/>
      <c r="H18" s="42"/>
      <c r="I18" s="6" t="s">
        <v>23</v>
      </c>
      <c r="J18" s="16">
        <f>IF(K17=CalcRun3!A33,CalcRun3!H10,CalcRun3!N10)</f>
        <v>0</v>
      </c>
      <c r="K18" s="3" t="s">
        <v>24</v>
      </c>
      <c r="L18" s="17">
        <f>IF(K17=CalcRun3!A33,CalcRun3!I10,CalcRun3!O10)</f>
        <v>0</v>
      </c>
      <c r="M18" s="42"/>
      <c r="N18" s="42"/>
      <c r="O18" s="6" t="s">
        <v>23</v>
      </c>
      <c r="P18" s="16">
        <f>IF(Q17=CalcRun3!A33,CalcRun3!H11,CalcRun3!N11)</f>
        <v>0</v>
      </c>
      <c r="Q18" s="3" t="s">
        <v>24</v>
      </c>
      <c r="R18" s="17">
        <f>IF(Q17=CalcRun3!A33,CalcRun3!I11,CalcRun3!O11)</f>
        <v>0</v>
      </c>
      <c r="S18" s="42"/>
      <c r="T18" s="42"/>
      <c r="U18" s="6" t="s">
        <v>23</v>
      </c>
      <c r="V18" s="16">
        <f>IF(W17=CalcRun3!A33,CalcRun3!H12,CalcRun3!N12)</f>
        <v>0</v>
      </c>
      <c r="W18" s="3" t="s">
        <v>24</v>
      </c>
      <c r="X18" s="17">
        <f>IF(W17=CalcRun3!A33,CalcRun3!I12,CalcRun3!O12)</f>
        <v>0</v>
      </c>
      <c r="Y18" s="42"/>
      <c r="Z18" s="42"/>
      <c r="AA18" s="6" t="s">
        <v>23</v>
      </c>
      <c r="AB18" s="16">
        <f>IF(AC17=CalcRun3!A33,CalcRun3!H13,CalcRun3!N13)</f>
        <v>0</v>
      </c>
      <c r="AC18" s="3" t="s">
        <v>24</v>
      </c>
      <c r="AD18" s="17">
        <f>IF(AC17=CalcRun3!A33,CalcRun3!I13,CalcRun3!O13)</f>
        <v>0</v>
      </c>
      <c r="AE18" s="42"/>
      <c r="AF18" s="42"/>
      <c r="AG18" s="6" t="s">
        <v>23</v>
      </c>
      <c r="AH18" s="16">
        <f>IF(AI17=CalcRun3!A33,CalcRun3!H14,CalcRun3!N14)</f>
        <v>0</v>
      </c>
      <c r="AI18" s="3" t="s">
        <v>24</v>
      </c>
      <c r="AJ18" s="17">
        <f>IF(AI17=CalcRun3!A33,CalcRun3!I14,CalcRun3!O14)</f>
        <v>0</v>
      </c>
      <c r="AK18" s="42"/>
      <c r="AL18" s="42"/>
      <c r="AM18" s="6" t="s">
        <v>23</v>
      </c>
      <c r="AN18" s="16">
        <f>IF(AO17=CalcRun3!A33,CalcRun3!H15,CalcRun3!N15)</f>
        <v>0</v>
      </c>
      <c r="AO18" s="3" t="s">
        <v>24</v>
      </c>
      <c r="AP18" s="17">
        <f>IF(AO17=CalcRun3!A33,CalcRun3!I15,CalcRun3!O15)</f>
        <v>0</v>
      </c>
      <c r="AQ18" s="42"/>
      <c r="AR18" s="42"/>
      <c r="AS18" s="6" t="s">
        <v>23</v>
      </c>
      <c r="AT18" s="16">
        <f>IF(AU17=CalcRun3!A33,CalcRun3!H16,CalcRun3!N16)</f>
        <v>0</v>
      </c>
      <c r="AU18" s="3" t="s">
        <v>24</v>
      </c>
      <c r="AV18" s="17">
        <f>IF(AU17=CalcRun3!A33,CalcRun3!I16,CalcRun3!O16)</f>
        <v>0</v>
      </c>
      <c r="AW18" s="42"/>
      <c r="AX18" s="42"/>
      <c r="AY18" s="6" t="s">
        <v>23</v>
      </c>
      <c r="AZ18" s="16">
        <f>IF(BA17=CalcRun3!A33,CalcRun3!H17,CalcRun3!N17)</f>
        <v>0</v>
      </c>
      <c r="BA18" s="3" t="s">
        <v>24</v>
      </c>
      <c r="BB18" s="17">
        <f>IF(BA17=CalcRun3!A33,CalcRun3!I17,CalcRun3!O17)</f>
        <v>0</v>
      </c>
      <c r="BC18" s="42"/>
      <c r="BD18" s="42"/>
      <c r="BE18" s="6" t="s">
        <v>23</v>
      </c>
      <c r="BF18" s="16">
        <f>IF(BG17=CalcRun3!A33,CalcRun3!H18,CalcRun3!N18)</f>
        <v>0</v>
      </c>
      <c r="BG18" s="3" t="s">
        <v>24</v>
      </c>
      <c r="BH18" s="17">
        <f>IF(BG17=CalcRun3!A33,CalcRun3!I18,CalcRun3!O18)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IF(E17=CalcRun3!A33,CalcRun3!F9,CalcRun3!L9)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IF(K17=CalcRun3!A33,CalcRun3!F10,CalcRun3!L10)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IF(Q17=CalcRun3!A33,CalcRun3!F11,CalcRun3!L11)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IF(W17=CalcRun3!A33,CalcRun3!F12,CalcRun3!L12)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IF(AC17=CalcRun3!A33,CalcRun3!F13,CalcRun3!L13)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IF(AI17=CalcRun3!A33,CalcRun3!F14,CalcRun3!L14)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IF(AO17=CalcRun3!A33,CalcRun3!F15,CalcRun3!L15)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IF(AU17=CalcRun3!A33,CalcRun3!F16,CalcRun3!L16)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IF(BA17=CalcRun3!A33,CalcRun3!F17,CalcRun3!L17)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IF(BG17=CalcRun3!A33,CalcRun3!F18,CalcRun3!L18)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IF(E35=CalcRun3!A33,CalcRun3!H19,CalcRun3!N19)</f>
        <v>0</v>
      </c>
      <c r="E36" s="3" t="s">
        <v>24</v>
      </c>
      <c r="F36" s="17">
        <f>IF(E35=CalcRun3!A33,CalcRun3!I19,CalcRun3!O19)</f>
        <v>0</v>
      </c>
      <c r="G36" s="42"/>
      <c r="H36" s="42"/>
      <c r="I36" s="6" t="s">
        <v>23</v>
      </c>
      <c r="J36" s="16">
        <f>IF(K35=CalcRun3!A33,CalcRun3!H20,CalcRun3!N20)</f>
        <v>0</v>
      </c>
      <c r="K36" s="3" t="s">
        <v>24</v>
      </c>
      <c r="L36" s="17">
        <f>IF(K35=CalcRun3!A33,CalcRun3!I20,CalcRun3!O20)</f>
        <v>0</v>
      </c>
      <c r="M36" s="42"/>
      <c r="N36" s="42"/>
      <c r="O36" s="6" t="s">
        <v>23</v>
      </c>
      <c r="P36" s="16">
        <f>IF(Q35=CalcRun3!A33,CalcRun3!H21,CalcRun3!N21)</f>
        <v>0</v>
      </c>
      <c r="Q36" s="3" t="s">
        <v>24</v>
      </c>
      <c r="R36" s="17">
        <f>IF(Q35=CalcRun3!A33,CalcRun3!I21,CalcRun3!O21)</f>
        <v>0</v>
      </c>
      <c r="S36" s="42"/>
      <c r="T36" s="42"/>
      <c r="U36" s="6" t="s">
        <v>23</v>
      </c>
      <c r="V36" s="16">
        <f>IF(W35=CalcRun3!A33,CalcRun3!H22,CalcRun3!N22)</f>
        <v>0</v>
      </c>
      <c r="W36" s="3" t="s">
        <v>24</v>
      </c>
      <c r="X36" s="17">
        <f>IF(W35=CalcRun3!A33,CalcRun3!I22,CalcRun3!O22)</f>
        <v>0</v>
      </c>
      <c r="Y36" s="42"/>
      <c r="Z36" s="42"/>
      <c r="AA36" s="6" t="s">
        <v>23</v>
      </c>
      <c r="AB36" s="16">
        <f>IF(AC35=CalcRun3!A33,CalcRun3!H23,CalcRun3!N23)</f>
        <v>0</v>
      </c>
      <c r="AC36" s="3" t="s">
        <v>24</v>
      </c>
      <c r="AD36" s="17">
        <f>IF(AC35=CalcRun3!A33,CalcRun3!I23,CalcRun3!O23)</f>
        <v>0</v>
      </c>
      <c r="AE36" s="42"/>
      <c r="AF36" s="42"/>
      <c r="AG36" s="6" t="s">
        <v>23</v>
      </c>
      <c r="AH36" s="16">
        <f>IF(AI35=CalcRun3!A33,CalcRun3!H24,CalcRun3!N24)</f>
        <v>0</v>
      </c>
      <c r="AI36" s="3" t="s">
        <v>24</v>
      </c>
      <c r="AJ36" s="17">
        <f>IF(AI35=CalcRun3!A33,CalcRun3!I24,CalcRun3!O24)</f>
        <v>0</v>
      </c>
      <c r="AK36" s="42"/>
      <c r="AL36" s="42"/>
      <c r="AM36" s="6" t="s">
        <v>23</v>
      </c>
      <c r="AN36" s="16">
        <f>IF(AO35=CalcRun3!A33,CalcRun3!H25,CalcRun3!N25)</f>
        <v>0</v>
      </c>
      <c r="AO36" s="3" t="s">
        <v>24</v>
      </c>
      <c r="AP36" s="17">
        <f>IF(AO35=CalcRun3!A33,CalcRun3!I25,CalcRun3!O25)</f>
        <v>0</v>
      </c>
      <c r="AQ36" s="42"/>
      <c r="AR36" s="42"/>
      <c r="AS36" s="6" t="s">
        <v>23</v>
      </c>
      <c r="AT36" s="16">
        <f>IF(AU35=CalcRun3!A33,CalcRun3!H26,CalcRun3!N26)</f>
        <v>0</v>
      </c>
      <c r="AU36" s="3" t="s">
        <v>24</v>
      </c>
      <c r="AV36" s="17">
        <f>IF(AU35=CalcRun3!A33,CalcRun3!I26,CalcRun3!O26)</f>
        <v>0</v>
      </c>
      <c r="AW36" s="42"/>
      <c r="AX36" s="42"/>
      <c r="AY36" s="6" t="s">
        <v>23</v>
      </c>
      <c r="AZ36" s="16">
        <f>IF(BA35=CalcRun3!A33,CalcRun3!H27,CalcRun3!N27)</f>
        <v>0</v>
      </c>
      <c r="BA36" s="3" t="s">
        <v>24</v>
      </c>
      <c r="BB36" s="17">
        <f>IF(BA35=CalcRun3!A33,CalcRun3!I27,CalcRun3!O27)</f>
        <v>0</v>
      </c>
      <c r="BC36" s="42"/>
      <c r="BD36" s="42"/>
      <c r="BE36" s="6" t="s">
        <v>23</v>
      </c>
      <c r="BF36" s="16">
        <f>IF(BG35=CalcRun3!A33,CalcRun3!H28,CalcRun3!N28)</f>
        <v>0</v>
      </c>
      <c r="BG36" s="3" t="s">
        <v>24</v>
      </c>
      <c r="BH36" s="17">
        <f>IF(BG35=CalcRun3!A33,CalcRun3!I28,CalcRun3!O28)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IF(E35=CalcRun3!A33,CalcRun3!F19,CalcRun3!L19)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IF(K35=CalcRun3!A33,CalcRun3!F20,CalcRun3!L20)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IF(Q35=CalcRun3!A33,CalcRun3!F21,CalcRun3!L21)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IF(W35=CalcRun3!A33,CalcRun3!F22,CalcRun3!L22)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IF(AC35=CalcRun3!A33,CalcRun3!F23,CalcRun3!L23)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IF(AI35=CalcRun3!A33,CalcRun3!F24,CalcRun3!L24)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IF(AO35=CalcRun3!A33,CalcRun3!F25,CalcRun3!L25)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IF(AU35=CalcRun3!A33,CalcRun3!F26,CalcRun3!L26)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IF(BA35=CalcRun3!A33,CalcRun3!F27,CalcRun3!L27)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IF(BG35=CalcRun3!A33,CalcRun3!F28,CalcRun3!L28)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cEuAev0hNkr/+a8IR/Tls1DI5jt5+Mi3aj3HjrNuP7l24+vjj+tORxLl+RZQXZrbCyEO7tkZcNRW49N0jlX5Gg==" saltValue="816EwUPtwjuN4xOR5CAcQ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11" priority="3" operator="containsText" text="ERROR">
      <formula>NOT(ISERROR(SEARCH("ERROR",I5)))</formula>
    </cfRule>
  </conditionalFormatting>
  <conditionalFormatting sqref="N3">
    <cfRule type="containsText" dxfId="110" priority="1" operator="containsText" text="ERROR">
      <formula>NOT(ISERROR(SEARCH("ERROR",N3)))</formula>
    </cfRule>
  </conditionalFormatting>
  <conditionalFormatting sqref="N5">
    <cfRule type="cellIs" dxfId="109" priority="4" operator="equal">
      <formula>"ERROR"</formula>
    </cfRule>
  </conditionalFormatting>
  <conditionalFormatting sqref="N4:P4">
    <cfRule type="containsText" dxfId="108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FA5F2FBB-AC74-4578-A661-EE26928FFADA}">
      <formula1>"2700K, 3000K, 3500K, 4000K"</formula1>
    </dataValidation>
    <dataValidation type="list" showInputMessage="1" showErrorMessage="1" sqref="B15" xr:uid="{E3E4ACF1-D8F2-4945-A5B8-FBBA86B90382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126725DE-3428-4D3A-BC17-15CCE8EF3F60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A0B75E-5928-415E-8C69-575A93567815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30D0-0B5C-43B4-8C09-B3E1841767EF}">
  <sheetPr codeName="Sheet6"/>
  <dimension ref="A1:S79"/>
  <sheetViews>
    <sheetView zoomScale="85" zoomScaleNormal="85" workbookViewId="0">
      <selection activeCell="G36" sqref="G36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'Run3'!D15</f>
        <v>0</v>
      </c>
      <c r="C9" s="12">
        <f>'Run3'!F15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'Run3'!J15</f>
        <v>0</v>
      </c>
      <c r="C10" s="12">
        <f>'Run3'!L15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'Run3'!P15</f>
        <v>0</v>
      </c>
      <c r="C11" s="12">
        <f>'Run3'!R15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'Run3'!V15</f>
        <v>0</v>
      </c>
      <c r="C12" s="12">
        <f>'Run3'!X15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'Run3'!AB15</f>
        <v>0</v>
      </c>
      <c r="C13" s="12">
        <f>'Run3'!AD15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'Run3'!AH15</f>
        <v>0</v>
      </c>
      <c r="C14" s="12">
        <f>'Run3'!AJ15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'Run3'!AN15</f>
        <v>0</v>
      </c>
      <c r="C15" s="12">
        <f>'Run3'!AP15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'Run3'!AT15</f>
        <v>0</v>
      </c>
      <c r="C16" s="12">
        <f>'Run3'!AV15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'Run3'!AZ15</f>
        <v>0</v>
      </c>
      <c r="C17" s="12">
        <f>'Run3'!BB15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'Run3'!BF15</f>
        <v>0</v>
      </c>
      <c r="C18" s="12">
        <f>'Run3'!BH15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'Run3'!D33</f>
        <v>0</v>
      </c>
      <c r="C19" s="12">
        <f>'Run3'!F33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'Run3'!J33</f>
        <v>0</v>
      </c>
      <c r="C20" s="12">
        <f>'Run3'!L33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'Run3'!P33</f>
        <v>0</v>
      </c>
      <c r="C21" s="12">
        <f>'Run3'!R33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'Run3'!V33</f>
        <v>0</v>
      </c>
      <c r="C22" s="12">
        <f>'Run3'!X33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'Run3'!AB33</f>
        <v>0</v>
      </c>
      <c r="C23" s="12">
        <f>'Run3'!AD33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'Run3'!AH33</f>
        <v>0</v>
      </c>
      <c r="C24" s="12">
        <f>'Run3'!AJ33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'Run3'!AN33</f>
        <v>0</v>
      </c>
      <c r="C25" s="12">
        <f>'Run3'!AP33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'Run3'!AT33</f>
        <v>0</v>
      </c>
      <c r="C26" s="12">
        <f>'Run3'!AV33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'Run3'!AZ33</f>
        <v>0</v>
      </c>
      <c r="C27" s="12">
        <f>'Run3'!BB33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'Run3'!BF33</f>
        <v>0</v>
      </c>
      <c r="C28" s="12">
        <f>'Run3'!BH33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XGfLgKg0eAhk76bDNNOv+Db8fXCBYsbWpcY+41SCzHw0GHJPYLUM4Gagd3//JLvtwV5Crll9DLovOceSAgxWig==" saltValue="VMpXGGl8t9I1RfzQ4a1AV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9F77-44D5-4860-81BE-D7D3B2EBAAF3}">
  <sheetPr codeName="Sheet7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CONCATENATE(IFERROR(CalcRun4!L30,""),Q4,"",Q5)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ROUNDDOWN((F19+L19+R19+X19+AD19+AJ19+AP19+AV19+BB19+BH19+F37+L37+R37+X37+AD37+AJ37+AP37+AV37+BB37+BH37)*CalcRun4!B3/12,0)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(F19+L19+R19+X19+AD19+AJ19+AP19+AV19+BB19+BH19+F37+L37+R37+X37+AD37+AJ37+AP37+AV37+BB37+BH37)*CalcRun4!B3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IF(E17=CalcRun4!A33,CalcRun4!H9,CalcRun4!N9)</f>
        <v>0</v>
      </c>
      <c r="E18" s="3" t="s">
        <v>24</v>
      </c>
      <c r="F18" s="17">
        <f>IF(E17=CalcRun4!A33,CalcRun4!I9,CalcRun4!O9)</f>
        <v>0</v>
      </c>
      <c r="G18" s="42"/>
      <c r="H18" s="42"/>
      <c r="I18" s="6" t="s">
        <v>23</v>
      </c>
      <c r="J18" s="16">
        <f>IF(K17=CalcRun4!A33,CalcRun4!H10,CalcRun4!N10)</f>
        <v>0</v>
      </c>
      <c r="K18" s="3" t="s">
        <v>24</v>
      </c>
      <c r="L18" s="17">
        <f>IF(K17=CalcRun4!A33,CalcRun4!I10,CalcRun4!O10)</f>
        <v>0</v>
      </c>
      <c r="M18" s="42"/>
      <c r="N18" s="42"/>
      <c r="O18" s="6" t="s">
        <v>23</v>
      </c>
      <c r="P18" s="16">
        <f>IF(Q17=CalcRun4!A33,CalcRun4!H11,CalcRun4!N11)</f>
        <v>0</v>
      </c>
      <c r="Q18" s="3" t="s">
        <v>24</v>
      </c>
      <c r="R18" s="17">
        <f>IF(Q17=CalcRun4!A33,CalcRun4!I11,CalcRun4!O11)</f>
        <v>0</v>
      </c>
      <c r="S18" s="42"/>
      <c r="T18" s="42"/>
      <c r="U18" s="6" t="s">
        <v>23</v>
      </c>
      <c r="V18" s="16">
        <f>IF(W17=CalcRun4!A33,CalcRun4!H12,CalcRun4!N12)</f>
        <v>0</v>
      </c>
      <c r="W18" s="3" t="s">
        <v>24</v>
      </c>
      <c r="X18" s="17">
        <f>IF(W17=CalcRun4!A33,CalcRun4!I12,CalcRun4!O12)</f>
        <v>0</v>
      </c>
      <c r="Y18" s="42"/>
      <c r="Z18" s="42"/>
      <c r="AA18" s="6" t="s">
        <v>23</v>
      </c>
      <c r="AB18" s="16">
        <f>IF(AC17=CalcRun4!A33,CalcRun4!H13,CalcRun4!N13)</f>
        <v>0</v>
      </c>
      <c r="AC18" s="3" t="s">
        <v>24</v>
      </c>
      <c r="AD18" s="17">
        <f>IF(AC17=CalcRun4!A33,CalcRun4!I13,CalcRun4!O13)</f>
        <v>0</v>
      </c>
      <c r="AE18" s="42"/>
      <c r="AF18" s="42"/>
      <c r="AG18" s="6" t="s">
        <v>23</v>
      </c>
      <c r="AH18" s="16">
        <f>IF(AI17=CalcRun4!A33,CalcRun4!H14,CalcRun4!N14)</f>
        <v>0</v>
      </c>
      <c r="AI18" s="3" t="s">
        <v>24</v>
      </c>
      <c r="AJ18" s="17">
        <f>IF(AI17=CalcRun4!A33,CalcRun4!I14,CalcRun4!O14)</f>
        <v>0</v>
      </c>
      <c r="AK18" s="42"/>
      <c r="AL18" s="42"/>
      <c r="AM18" s="6" t="s">
        <v>23</v>
      </c>
      <c r="AN18" s="16">
        <f>IF(AO17=CalcRun4!A33,CalcRun4!H15,CalcRun4!N15)</f>
        <v>0</v>
      </c>
      <c r="AO18" s="3" t="s">
        <v>24</v>
      </c>
      <c r="AP18" s="17">
        <f>IF(AO17=CalcRun4!A33,CalcRun4!I15,CalcRun4!O15)</f>
        <v>0</v>
      </c>
      <c r="AQ18" s="42"/>
      <c r="AR18" s="42"/>
      <c r="AS18" s="6" t="s">
        <v>23</v>
      </c>
      <c r="AT18" s="16">
        <f>IF(AU17=CalcRun4!A33,CalcRun4!H16,CalcRun4!N16)</f>
        <v>0</v>
      </c>
      <c r="AU18" s="3" t="s">
        <v>24</v>
      </c>
      <c r="AV18" s="17">
        <f>IF(AU17=CalcRun4!A33,CalcRun4!I16,CalcRun4!O16)</f>
        <v>0</v>
      </c>
      <c r="AW18" s="42"/>
      <c r="AX18" s="42"/>
      <c r="AY18" s="6" t="s">
        <v>23</v>
      </c>
      <c r="AZ18" s="16">
        <f>IF(BA17=CalcRun4!A33,CalcRun4!H17,CalcRun4!N17)</f>
        <v>0</v>
      </c>
      <c r="BA18" s="3" t="s">
        <v>24</v>
      </c>
      <c r="BB18" s="17">
        <f>IF(BA17=CalcRun4!A33,CalcRun4!I17,CalcRun4!O17)</f>
        <v>0</v>
      </c>
      <c r="BC18" s="42"/>
      <c r="BD18" s="42"/>
      <c r="BE18" s="6" t="s">
        <v>23</v>
      </c>
      <c r="BF18" s="16">
        <f>IF(BG17=CalcRun4!A33,CalcRun4!H18,CalcRun4!N18)</f>
        <v>0</v>
      </c>
      <c r="BG18" s="3" t="s">
        <v>24</v>
      </c>
      <c r="BH18" s="17">
        <f>IF(BG17=CalcRun4!A33,CalcRun4!I18,CalcRun4!O18)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IF(E17=CalcRun4!A33,CalcRun4!F9,CalcRun4!L9)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IF(K17=CalcRun4!A33,CalcRun4!F10,CalcRun4!L10)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IF(Q17=CalcRun4!A33,CalcRun4!F11,CalcRun4!L11)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IF(W17=CalcRun4!A33,CalcRun4!F12,CalcRun4!L12)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IF(AC17=CalcRun4!A33,CalcRun4!F13,CalcRun4!L13)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IF(AI17=CalcRun4!A33,CalcRun4!F14,CalcRun4!L14)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IF(AO17=CalcRun4!A33,CalcRun4!F15,CalcRun4!L15)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IF(AU17=CalcRun4!A33,CalcRun4!F16,CalcRun4!L16)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IF(BA17=CalcRun4!A33,CalcRun4!F17,CalcRun4!L17)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IF(BG17=CalcRun4!A33,CalcRun4!F18,CalcRun4!L18)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IF(E35=CalcRun4!A33,CalcRun4!H19,CalcRun4!N19)</f>
        <v>0</v>
      </c>
      <c r="E36" s="3" t="s">
        <v>24</v>
      </c>
      <c r="F36" s="17">
        <f>IF(E35=CalcRun4!A33,CalcRun4!I19,CalcRun4!O19)</f>
        <v>0</v>
      </c>
      <c r="G36" s="42"/>
      <c r="H36" s="42"/>
      <c r="I36" s="6" t="s">
        <v>23</v>
      </c>
      <c r="J36" s="16">
        <f>IF(K35=CalcRun4!A33,CalcRun4!H20,CalcRun4!N20)</f>
        <v>0</v>
      </c>
      <c r="K36" s="3" t="s">
        <v>24</v>
      </c>
      <c r="L36" s="17">
        <f>IF(K35=CalcRun4!A33,CalcRun4!I20,CalcRun4!O20)</f>
        <v>0</v>
      </c>
      <c r="M36" s="42"/>
      <c r="N36" s="42"/>
      <c r="O36" s="6" t="s">
        <v>23</v>
      </c>
      <c r="P36" s="16">
        <f>IF(Q35=CalcRun4!A33,CalcRun4!H21,CalcRun4!N21)</f>
        <v>0</v>
      </c>
      <c r="Q36" s="3" t="s">
        <v>24</v>
      </c>
      <c r="R36" s="17">
        <f>IF(Q35=CalcRun4!A33,CalcRun4!I21,CalcRun4!O21)</f>
        <v>0</v>
      </c>
      <c r="S36" s="42"/>
      <c r="T36" s="42"/>
      <c r="U36" s="6" t="s">
        <v>23</v>
      </c>
      <c r="V36" s="16">
        <f>IF(W35=CalcRun4!A33,CalcRun4!H22,CalcRun4!N22)</f>
        <v>0</v>
      </c>
      <c r="W36" s="3" t="s">
        <v>24</v>
      </c>
      <c r="X36" s="17">
        <f>IF(W35=CalcRun4!A33,CalcRun4!I22,CalcRun4!O22)</f>
        <v>0</v>
      </c>
      <c r="Y36" s="42"/>
      <c r="Z36" s="42"/>
      <c r="AA36" s="6" t="s">
        <v>23</v>
      </c>
      <c r="AB36" s="16">
        <f>IF(AC35=CalcRun4!A33,CalcRun4!H23,CalcRun4!N23)</f>
        <v>0</v>
      </c>
      <c r="AC36" s="3" t="s">
        <v>24</v>
      </c>
      <c r="AD36" s="17">
        <f>IF(AC35=CalcRun4!A33,CalcRun4!I23,CalcRun4!O23)</f>
        <v>0</v>
      </c>
      <c r="AE36" s="42"/>
      <c r="AF36" s="42"/>
      <c r="AG36" s="6" t="s">
        <v>23</v>
      </c>
      <c r="AH36" s="16">
        <f>IF(AI35=CalcRun4!A33,CalcRun4!H24,CalcRun4!N24)</f>
        <v>0</v>
      </c>
      <c r="AI36" s="3" t="s">
        <v>24</v>
      </c>
      <c r="AJ36" s="17">
        <f>IF(AI35=CalcRun4!A33,CalcRun4!I24,CalcRun4!O24)</f>
        <v>0</v>
      </c>
      <c r="AK36" s="42"/>
      <c r="AL36" s="42"/>
      <c r="AM36" s="6" t="s">
        <v>23</v>
      </c>
      <c r="AN36" s="16">
        <f>IF(AO35=CalcRun4!A33,CalcRun4!H25,CalcRun4!N25)</f>
        <v>0</v>
      </c>
      <c r="AO36" s="3" t="s">
        <v>24</v>
      </c>
      <c r="AP36" s="17">
        <f>IF(AO35=CalcRun4!A33,CalcRun4!I25,CalcRun4!O25)</f>
        <v>0</v>
      </c>
      <c r="AQ36" s="42"/>
      <c r="AR36" s="42"/>
      <c r="AS36" s="6" t="s">
        <v>23</v>
      </c>
      <c r="AT36" s="16">
        <f>IF(AU35=CalcRun4!A33,CalcRun4!H26,CalcRun4!N26)</f>
        <v>0</v>
      </c>
      <c r="AU36" s="3" t="s">
        <v>24</v>
      </c>
      <c r="AV36" s="17">
        <f>IF(AU35=CalcRun4!A33,CalcRun4!I26,CalcRun4!O26)</f>
        <v>0</v>
      </c>
      <c r="AW36" s="42"/>
      <c r="AX36" s="42"/>
      <c r="AY36" s="6" t="s">
        <v>23</v>
      </c>
      <c r="AZ36" s="16">
        <f>IF(BA35=CalcRun4!A33,CalcRun4!H27,CalcRun4!N27)</f>
        <v>0</v>
      </c>
      <c r="BA36" s="3" t="s">
        <v>24</v>
      </c>
      <c r="BB36" s="17">
        <f>IF(BA35=CalcRun4!A33,CalcRun4!I27,CalcRun4!O27)</f>
        <v>0</v>
      </c>
      <c r="BC36" s="42"/>
      <c r="BD36" s="42"/>
      <c r="BE36" s="6" t="s">
        <v>23</v>
      </c>
      <c r="BF36" s="16">
        <f>IF(BG35=CalcRun4!A33,CalcRun4!H28,CalcRun4!N28)</f>
        <v>0</v>
      </c>
      <c r="BG36" s="3" t="s">
        <v>24</v>
      </c>
      <c r="BH36" s="17">
        <f>IF(BG35=CalcRun4!A33,CalcRun4!I28,CalcRun4!O28)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IF(E35=CalcRun4!A33,CalcRun4!F19,CalcRun4!L19)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IF(K35=CalcRun4!A33,CalcRun4!F20,CalcRun4!L20)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IF(Q35=CalcRun4!A33,CalcRun4!F21,CalcRun4!L21)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IF(W35=CalcRun4!A33,CalcRun4!F22,CalcRun4!L22)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IF(AC35=CalcRun4!A33,CalcRun4!F23,CalcRun4!L23)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IF(AI35=CalcRun4!A33,CalcRun4!F24,CalcRun4!L24)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IF(AO35=CalcRun4!A33,CalcRun4!F25,CalcRun4!L25)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IF(AU35=CalcRun4!A33,CalcRun4!F26,CalcRun4!L26)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IF(BA35=CalcRun4!A33,CalcRun4!F27,CalcRun4!L27)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IF(BG35=CalcRun4!A33,CalcRun4!F28,CalcRun4!L28)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TLHhE5BafgnvH1V/j9e7kwVSoCOqCQXOBT5NREuNYKcFS17PRqBIza+DnAr3U5pup1c33rahAbQTaIBsF3L/Jg==" saltValue="QN257/sJk23mu/VLoxNlx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07" priority="3" operator="containsText" text="ERROR">
      <formula>NOT(ISERROR(SEARCH("ERROR",I5)))</formula>
    </cfRule>
  </conditionalFormatting>
  <conditionalFormatting sqref="N3">
    <cfRule type="containsText" dxfId="106" priority="1" operator="containsText" text="ERROR">
      <formula>NOT(ISERROR(SEARCH("ERROR",N3)))</formula>
    </cfRule>
  </conditionalFormatting>
  <conditionalFormatting sqref="N5">
    <cfRule type="cellIs" dxfId="105" priority="4" operator="equal">
      <formula>"ERROR"</formula>
    </cfRule>
  </conditionalFormatting>
  <conditionalFormatting sqref="N4:P4">
    <cfRule type="containsText" dxfId="104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EBDA8A69-6A0A-4106-BF96-19BC2159B9D1}">
      <formula1>"(Select One), End Cap, NATL-IP65/C90-L, NATL-IP65/C90-R, NATL-IP65/EW-03, NATL-IP65/EW-06"</formula1>
    </dataValidation>
    <dataValidation type="list" showInputMessage="1" showErrorMessage="1" sqref="B15" xr:uid="{6E895F28-A131-4909-A8E0-9901768266CA}">
      <formula1>"(Select One), /CP, /CPSP, /HW, /HWSP"</formula1>
    </dataValidation>
    <dataValidation type="list" allowBlank="1" showInputMessage="1" showErrorMessage="1" sqref="B4" xr:uid="{8DE287F2-7F57-4F23-B6B7-AE8F1E5585E9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E2FEFD-6618-432E-A617-FF352E982A4D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DF59-8378-41A1-A948-7EB7AC8B4022}">
  <sheetPr codeName="Sheet8"/>
  <dimension ref="A1:S79"/>
  <sheetViews>
    <sheetView zoomScale="85" zoomScaleNormal="85" workbookViewId="0">
      <selection activeCell="G36" sqref="G36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'Run4'!D15</f>
        <v>0</v>
      </c>
      <c r="C9" s="12">
        <f>'Run4'!F15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'Run4'!J15</f>
        <v>0</v>
      </c>
      <c r="C10" s="12">
        <f>'Run4'!L15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'Run4'!P15</f>
        <v>0</v>
      </c>
      <c r="C11" s="12">
        <f>'Run4'!R15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'Run4'!V15</f>
        <v>0</v>
      </c>
      <c r="C12" s="12">
        <f>'Run4'!X15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'Run4'!AB15</f>
        <v>0</v>
      </c>
      <c r="C13" s="12">
        <f>'Run4'!AD15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'Run4'!AH15</f>
        <v>0</v>
      </c>
      <c r="C14" s="12">
        <f>'Run4'!AJ15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'Run4'!AN15</f>
        <v>0</v>
      </c>
      <c r="C15" s="12">
        <f>'Run4'!AP15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'Run4'!AT15</f>
        <v>0</v>
      </c>
      <c r="C16" s="12">
        <f>'Run4'!AV15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'Run4'!AZ15</f>
        <v>0</v>
      </c>
      <c r="C17" s="12">
        <f>'Run4'!BB15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'Run4'!BF15</f>
        <v>0</v>
      </c>
      <c r="C18" s="12">
        <f>'Run4'!BH15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'Run4'!D33</f>
        <v>0</v>
      </c>
      <c r="C19" s="12">
        <f>'Run4'!F33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'Run4'!J33</f>
        <v>0</v>
      </c>
      <c r="C20" s="12">
        <f>'Run4'!L33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'Run4'!P33</f>
        <v>0</v>
      </c>
      <c r="C21" s="12">
        <f>'Run4'!R33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'Run4'!V33</f>
        <v>0</v>
      </c>
      <c r="C22" s="12">
        <f>'Run4'!X33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'Run4'!AB33</f>
        <v>0</v>
      </c>
      <c r="C23" s="12">
        <f>'Run4'!AD33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'Run4'!AH33</f>
        <v>0</v>
      </c>
      <c r="C24" s="12">
        <f>'Run4'!AJ33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'Run4'!AN33</f>
        <v>0</v>
      </c>
      <c r="C25" s="12">
        <f>'Run4'!AP33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'Run4'!AT33</f>
        <v>0</v>
      </c>
      <c r="C26" s="12">
        <f>'Run4'!AV33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'Run4'!AZ33</f>
        <v>0</v>
      </c>
      <c r="C27" s="12">
        <f>'Run4'!BB33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'Run4'!BF33</f>
        <v>0</v>
      </c>
      <c r="C28" s="12">
        <f>'Run4'!BH33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Bu9F6GWdqdQjWhsS1LbHkWGUJ5ur/cqLAK2BkSWXDgWkWMh+VZEYNDj3lM62Rgra/cItCZznODgdzGkzvVUGCQ==" saltValue="+mXsBdWS0vQHRgGIqFAqD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D407-C0DA-4344-8ECE-9979AFEE56BF}">
  <sheetPr codeName="Sheet9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CONCATENATE(IFERROR(CalcRun5!L30,""),Q4,"",Q5)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ROUNDDOWN((F19+L19+R19+X19+AD19+AJ19+AP19+AV19+BB19+BH19+F37+L37+R37+X37+AD37+AJ37+AP37+AV37+BB37+BH37)*CalcRun5!B3/12,0)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(F19+L19+R19+X19+AD19+AJ19+AP19+AV19+BB19+BH19+F37+L37+R37+X37+AD37+AJ37+AP37+AV37+BB37+BH37)*CalcRun5!B3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IF(E17=CalcRun5!A33,CalcRun5!H9,CalcRun5!N9)</f>
        <v>0</v>
      </c>
      <c r="E18" s="3" t="s">
        <v>24</v>
      </c>
      <c r="F18" s="17">
        <f>IF(E17=CalcRun5!A33,CalcRun5!I9,CalcRun5!O9)</f>
        <v>0</v>
      </c>
      <c r="G18" s="42"/>
      <c r="H18" s="42"/>
      <c r="I18" s="6" t="s">
        <v>23</v>
      </c>
      <c r="J18" s="16">
        <f>IF(K17=CalcRun5!A33,CalcRun5!H10,CalcRun5!N10)</f>
        <v>0</v>
      </c>
      <c r="K18" s="3" t="s">
        <v>24</v>
      </c>
      <c r="L18" s="17">
        <f>IF(K17=CalcRun5!A33,CalcRun5!I10,CalcRun5!O10)</f>
        <v>0</v>
      </c>
      <c r="M18" s="42"/>
      <c r="N18" s="42"/>
      <c r="O18" s="6" t="s">
        <v>23</v>
      </c>
      <c r="P18" s="16">
        <f>IF(Q17=CalcRun5!A33,CalcRun5!H11,CalcRun5!N11)</f>
        <v>0</v>
      </c>
      <c r="Q18" s="3" t="s">
        <v>24</v>
      </c>
      <c r="R18" s="17">
        <f>IF(Q17=CalcRun5!A33,CalcRun5!I11,CalcRun5!O11)</f>
        <v>0</v>
      </c>
      <c r="S18" s="42"/>
      <c r="T18" s="42"/>
      <c r="U18" s="6" t="s">
        <v>23</v>
      </c>
      <c r="V18" s="16">
        <f>IF(W17=CalcRun5!A33,CalcRun5!H12,CalcRun5!N12)</f>
        <v>0</v>
      </c>
      <c r="W18" s="3" t="s">
        <v>24</v>
      </c>
      <c r="X18" s="17">
        <f>IF(W17=CalcRun5!A33,CalcRun5!I12,CalcRun5!O12)</f>
        <v>0</v>
      </c>
      <c r="Y18" s="42"/>
      <c r="Z18" s="42"/>
      <c r="AA18" s="6" t="s">
        <v>23</v>
      </c>
      <c r="AB18" s="16">
        <f>IF(AC17=CalcRun5!A33,CalcRun5!H13,CalcRun5!N13)</f>
        <v>0</v>
      </c>
      <c r="AC18" s="3" t="s">
        <v>24</v>
      </c>
      <c r="AD18" s="17">
        <f>IF(AC17=CalcRun5!A33,CalcRun5!I13,CalcRun5!O13)</f>
        <v>0</v>
      </c>
      <c r="AE18" s="42"/>
      <c r="AF18" s="42"/>
      <c r="AG18" s="6" t="s">
        <v>23</v>
      </c>
      <c r="AH18" s="16">
        <f>IF(AI17=CalcRun5!A33,CalcRun5!H14,CalcRun5!N14)</f>
        <v>0</v>
      </c>
      <c r="AI18" s="3" t="s">
        <v>24</v>
      </c>
      <c r="AJ18" s="17">
        <f>IF(AI17=CalcRun5!A33,CalcRun5!I14,CalcRun5!O14)</f>
        <v>0</v>
      </c>
      <c r="AK18" s="42"/>
      <c r="AL18" s="42"/>
      <c r="AM18" s="6" t="s">
        <v>23</v>
      </c>
      <c r="AN18" s="16">
        <f>IF(AO17=CalcRun5!A33,CalcRun5!H15,CalcRun5!N15)</f>
        <v>0</v>
      </c>
      <c r="AO18" s="3" t="s">
        <v>24</v>
      </c>
      <c r="AP18" s="17">
        <f>IF(AO17=CalcRun5!A33,CalcRun5!I15,CalcRun5!O15)</f>
        <v>0</v>
      </c>
      <c r="AQ18" s="42"/>
      <c r="AR18" s="42"/>
      <c r="AS18" s="6" t="s">
        <v>23</v>
      </c>
      <c r="AT18" s="16">
        <f>IF(AU17=CalcRun5!A33,CalcRun5!H16,CalcRun5!N16)</f>
        <v>0</v>
      </c>
      <c r="AU18" s="3" t="s">
        <v>24</v>
      </c>
      <c r="AV18" s="17">
        <f>IF(AU17=CalcRun5!A33,CalcRun5!I16,CalcRun5!O16)</f>
        <v>0</v>
      </c>
      <c r="AW18" s="42"/>
      <c r="AX18" s="42"/>
      <c r="AY18" s="6" t="s">
        <v>23</v>
      </c>
      <c r="AZ18" s="16">
        <f>IF(BA17=CalcRun5!A33,CalcRun5!H17,CalcRun5!N17)</f>
        <v>0</v>
      </c>
      <c r="BA18" s="3" t="s">
        <v>24</v>
      </c>
      <c r="BB18" s="17">
        <f>IF(BA17=CalcRun5!A33,CalcRun5!I17,CalcRun5!O17)</f>
        <v>0</v>
      </c>
      <c r="BC18" s="42"/>
      <c r="BD18" s="42"/>
      <c r="BE18" s="6" t="s">
        <v>23</v>
      </c>
      <c r="BF18" s="16">
        <f>IF(BG17=CalcRun5!A33,CalcRun5!H18,CalcRun5!N18)</f>
        <v>0</v>
      </c>
      <c r="BG18" s="3" t="s">
        <v>24</v>
      </c>
      <c r="BH18" s="17">
        <f>IF(BG17=CalcRun5!A33,CalcRun5!I18,CalcRun5!O18)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IF(E17=CalcRun5!A33,CalcRun5!F9,CalcRun5!L9)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IF(K17=CalcRun5!A33,CalcRun5!F10,CalcRun5!L10)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IF(Q17=CalcRun5!A33,CalcRun5!F11,CalcRun5!L11)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IF(W17=CalcRun5!A33,CalcRun5!F12,CalcRun5!L12)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IF(AC17=CalcRun5!A33,CalcRun5!F13,CalcRun5!L13)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IF(AI17=CalcRun5!A33,CalcRun5!F14,CalcRun5!L14)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IF(AO17=CalcRun5!A33,CalcRun5!F15,CalcRun5!L15)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IF(AU17=CalcRun5!A33,CalcRun5!F16,CalcRun5!L16)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IF(BA17=CalcRun5!A33,CalcRun5!F17,CalcRun5!L17)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IF(BG17=CalcRun5!A33,CalcRun5!F18,CalcRun5!L18)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IF(E35=CalcRun5!A33,CalcRun5!H19,CalcRun5!N19)</f>
        <v>0</v>
      </c>
      <c r="E36" s="3" t="s">
        <v>24</v>
      </c>
      <c r="F36" s="17">
        <f>IF(E35=CalcRun5!A33,CalcRun5!I19,CalcRun5!O19)</f>
        <v>0</v>
      </c>
      <c r="G36" s="42"/>
      <c r="H36" s="42"/>
      <c r="I36" s="6" t="s">
        <v>23</v>
      </c>
      <c r="J36" s="16">
        <f>IF(K35=CalcRun5!A33,CalcRun5!H20,CalcRun5!N20)</f>
        <v>0</v>
      </c>
      <c r="K36" s="3" t="s">
        <v>24</v>
      </c>
      <c r="L36" s="17">
        <f>IF(K35=CalcRun5!A33,CalcRun5!I20,CalcRun5!O20)</f>
        <v>0</v>
      </c>
      <c r="M36" s="42"/>
      <c r="N36" s="42"/>
      <c r="O36" s="6" t="s">
        <v>23</v>
      </c>
      <c r="P36" s="16">
        <f>IF(Q35=CalcRun5!A33,CalcRun5!H21,CalcRun5!N21)</f>
        <v>0</v>
      </c>
      <c r="Q36" s="3" t="s">
        <v>24</v>
      </c>
      <c r="R36" s="17">
        <f>IF(Q35=CalcRun5!A33,CalcRun5!I21,CalcRun5!O21)</f>
        <v>0</v>
      </c>
      <c r="S36" s="42"/>
      <c r="T36" s="42"/>
      <c r="U36" s="6" t="s">
        <v>23</v>
      </c>
      <c r="V36" s="16">
        <f>IF(W35=CalcRun5!A33,CalcRun5!H22,CalcRun5!N22)</f>
        <v>0</v>
      </c>
      <c r="W36" s="3" t="s">
        <v>24</v>
      </c>
      <c r="X36" s="17">
        <f>IF(W35=CalcRun5!A33,CalcRun5!I22,CalcRun5!O22)</f>
        <v>0</v>
      </c>
      <c r="Y36" s="42"/>
      <c r="Z36" s="42"/>
      <c r="AA36" s="6" t="s">
        <v>23</v>
      </c>
      <c r="AB36" s="16">
        <f>IF(AC35=CalcRun5!A33,CalcRun5!H23,CalcRun5!N23)</f>
        <v>0</v>
      </c>
      <c r="AC36" s="3" t="s">
        <v>24</v>
      </c>
      <c r="AD36" s="17">
        <f>IF(AC35=CalcRun5!A33,CalcRun5!I23,CalcRun5!O23)</f>
        <v>0</v>
      </c>
      <c r="AE36" s="42"/>
      <c r="AF36" s="42"/>
      <c r="AG36" s="6" t="s">
        <v>23</v>
      </c>
      <c r="AH36" s="16">
        <f>IF(AI35=CalcRun5!A33,CalcRun5!H24,CalcRun5!N24)</f>
        <v>0</v>
      </c>
      <c r="AI36" s="3" t="s">
        <v>24</v>
      </c>
      <c r="AJ36" s="17">
        <f>IF(AI35=CalcRun5!A33,CalcRun5!I24,CalcRun5!O24)</f>
        <v>0</v>
      </c>
      <c r="AK36" s="42"/>
      <c r="AL36" s="42"/>
      <c r="AM36" s="6" t="s">
        <v>23</v>
      </c>
      <c r="AN36" s="16">
        <f>IF(AO35=CalcRun5!A33,CalcRun5!H25,CalcRun5!N25)</f>
        <v>0</v>
      </c>
      <c r="AO36" s="3" t="s">
        <v>24</v>
      </c>
      <c r="AP36" s="17">
        <f>IF(AO35=CalcRun5!A33,CalcRun5!I25,CalcRun5!O25)</f>
        <v>0</v>
      </c>
      <c r="AQ36" s="42"/>
      <c r="AR36" s="42"/>
      <c r="AS36" s="6" t="s">
        <v>23</v>
      </c>
      <c r="AT36" s="16">
        <f>IF(AU35=CalcRun5!A33,CalcRun5!H26,CalcRun5!N26)</f>
        <v>0</v>
      </c>
      <c r="AU36" s="3" t="s">
        <v>24</v>
      </c>
      <c r="AV36" s="17">
        <f>IF(AU35=CalcRun5!A33,CalcRun5!I26,CalcRun5!O26)</f>
        <v>0</v>
      </c>
      <c r="AW36" s="42"/>
      <c r="AX36" s="42"/>
      <c r="AY36" s="6" t="s">
        <v>23</v>
      </c>
      <c r="AZ36" s="16">
        <f>IF(BA35=CalcRun5!A33,CalcRun5!H27,CalcRun5!N27)</f>
        <v>0</v>
      </c>
      <c r="BA36" s="3" t="s">
        <v>24</v>
      </c>
      <c r="BB36" s="17">
        <f>IF(BA35=CalcRun5!A33,CalcRun5!I27,CalcRun5!O27)</f>
        <v>0</v>
      </c>
      <c r="BC36" s="42"/>
      <c r="BD36" s="42"/>
      <c r="BE36" s="6" t="s">
        <v>23</v>
      </c>
      <c r="BF36" s="16">
        <f>IF(BG35=CalcRun5!A33,CalcRun5!H28,CalcRun5!N28)</f>
        <v>0</v>
      </c>
      <c r="BG36" s="3" t="s">
        <v>24</v>
      </c>
      <c r="BH36" s="17">
        <f>IF(BG35=CalcRun5!A33,CalcRun5!I28,CalcRun5!O28)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IF(E35=CalcRun5!A33,CalcRun5!F19,CalcRun5!L19)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IF(K35=CalcRun5!A33,CalcRun5!F20,CalcRun5!L20)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IF(Q35=CalcRun5!A33,CalcRun5!F21,CalcRun5!L21)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IF(W35=CalcRun5!A33,CalcRun5!F22,CalcRun5!L22)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IF(AC35=CalcRun5!A33,CalcRun5!F23,CalcRun5!L23)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IF(AI35=CalcRun5!A33,CalcRun5!F24,CalcRun5!L24)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IF(AO35=CalcRun5!A33,CalcRun5!F25,CalcRun5!L25)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IF(AU35=CalcRun5!A33,CalcRun5!F26,CalcRun5!L26)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IF(BA35=CalcRun5!A33,CalcRun5!F27,CalcRun5!L27)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IF(BG35=CalcRun5!A33,CalcRun5!F28,CalcRun5!L28)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t7fcjkoaITG+XINzLTQKshMOovCo49BDn7gyeggy9vn0wQ3MilMTp44tzDgx30cl27oWbhVUED7z7sy4ZaOHtQ==" saltValue="8orazHJuT5kbU8ktG55aHA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03" priority="3" operator="containsText" text="ERROR">
      <formula>NOT(ISERROR(SEARCH("ERROR",I5)))</formula>
    </cfRule>
  </conditionalFormatting>
  <conditionalFormatting sqref="N3">
    <cfRule type="containsText" dxfId="102" priority="1" operator="containsText" text="ERROR">
      <formula>NOT(ISERROR(SEARCH("ERROR",N3)))</formula>
    </cfRule>
  </conditionalFormatting>
  <conditionalFormatting sqref="N5">
    <cfRule type="cellIs" dxfId="101" priority="4" operator="equal">
      <formula>"ERROR"</formula>
    </cfRule>
  </conditionalFormatting>
  <conditionalFormatting sqref="N4:P4">
    <cfRule type="containsText" dxfId="100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FC112B73-91E5-4BFE-9638-2581ECB1945A}">
      <formula1>"2700K, 3000K, 3500K, 4000K"</formula1>
    </dataValidation>
    <dataValidation type="list" showInputMessage="1" showErrorMessage="1" sqref="B15" xr:uid="{005E6183-32EA-438E-AEAA-2F4E08C42FC4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6774058F-0F59-4AD3-A70C-F94D7BEE1444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C7289D-0E31-46A5-B555-A5DA0DD3FA2E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9724-BB30-45A5-8AAF-BFC50318D664}">
  <sheetPr codeName="Sheet10"/>
  <dimension ref="A1:S79"/>
  <sheetViews>
    <sheetView zoomScale="85" zoomScaleNormal="85" workbookViewId="0">
      <selection activeCell="H38" sqref="H38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'Run5'!D15</f>
        <v>0</v>
      </c>
      <c r="C9" s="12">
        <f>'Run5'!F15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'Run5'!J15</f>
        <v>0</v>
      </c>
      <c r="C10" s="12">
        <f>'Run5'!L15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'Run5'!P15</f>
        <v>0</v>
      </c>
      <c r="C11" s="12">
        <f>'Run5'!R15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'Run5'!V15</f>
        <v>0</v>
      </c>
      <c r="C12" s="12">
        <f>'Run5'!X15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'Run5'!AB15</f>
        <v>0</v>
      </c>
      <c r="C13" s="12">
        <f>'Run5'!AD15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'Run5'!AH15</f>
        <v>0</v>
      </c>
      <c r="C14" s="12">
        <f>'Run5'!AJ15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'Run5'!AN15</f>
        <v>0</v>
      </c>
      <c r="C15" s="12">
        <f>'Run5'!AP15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'Run5'!AT15</f>
        <v>0</v>
      </c>
      <c r="C16" s="12">
        <f>'Run5'!AV15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'Run5'!AZ15</f>
        <v>0</v>
      </c>
      <c r="C17" s="12">
        <f>'Run5'!BB15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'Run5'!BF15</f>
        <v>0</v>
      </c>
      <c r="C18" s="12">
        <f>'Run5'!BH15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'Run5'!D33</f>
        <v>0</v>
      </c>
      <c r="C19" s="12">
        <f>'Run5'!F33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'Run5'!J33</f>
        <v>0</v>
      </c>
      <c r="C20" s="12">
        <f>'Run5'!L33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'Run5'!P33</f>
        <v>0</v>
      </c>
      <c r="C21" s="12">
        <f>'Run5'!R33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'Run5'!V33</f>
        <v>0</v>
      </c>
      <c r="C22" s="12">
        <f>'Run5'!X33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'Run5'!AB33</f>
        <v>0</v>
      </c>
      <c r="C23" s="12">
        <f>'Run5'!AD33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'Run5'!AH33</f>
        <v>0</v>
      </c>
      <c r="C24" s="12">
        <f>'Run5'!AJ33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'Run5'!AN33</f>
        <v>0</v>
      </c>
      <c r="C25" s="12">
        <f>'Run5'!AP33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'Run5'!AT33</f>
        <v>0</v>
      </c>
      <c r="C26" s="12">
        <f>'Run5'!AV33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'Run5'!AZ33</f>
        <v>0</v>
      </c>
      <c r="C27" s="12">
        <f>'Run5'!BB33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'Run5'!BF33</f>
        <v>0</v>
      </c>
      <c r="C28" s="12">
        <f>'Run5'!BH33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XlfFv1gqO9xV4nMgXiUqNaZoymsUXqqXxYEKe0FeHN8fV7Ocz6CVGuFKL+8yoKdCmiLNHwHyjeHdasNFEYvLLg==" saltValue="RIvBkOD1jsuk6uvK8DMmf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7C46-92C9-42BB-BBE4-4FA97CCFDB37}">
  <sheetPr codeName="Sheet11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CONCATENATE(IFERROR(CalcRun6!L30,""),Q4,"",Q5)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ROUNDDOWN((F19+L19+R19+X19+AD19+AJ19+AP19+AV19+BB19+BH19+F37+L37+R37+X37+AD37+AJ37+AP37+AV37+BB37+BH37)*CalcRun6!B3/12,0)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(F19+L19+R19+X19+AD19+AJ19+AP19+AV19+BB19+BH19+F37+L37+R37+X37+AD37+AJ37+AP37+AV37+BB37+BH37)*CalcRun6!B3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IF(E17=CalcRun6!A33,CalcRun6!H9,CalcRun6!N9)</f>
        <v>0</v>
      </c>
      <c r="E18" s="3" t="s">
        <v>24</v>
      </c>
      <c r="F18" s="17">
        <f>IF(E17=CalcRun6!A33,CalcRun6!I9,CalcRun6!O9)</f>
        <v>0</v>
      </c>
      <c r="G18" s="42"/>
      <c r="H18" s="42"/>
      <c r="I18" s="6" t="s">
        <v>23</v>
      </c>
      <c r="J18" s="16">
        <f>IF(K17=CalcRun6!A33,CalcRun6!H10,CalcRun6!N10)</f>
        <v>0</v>
      </c>
      <c r="K18" s="3" t="s">
        <v>24</v>
      </c>
      <c r="L18" s="17">
        <f>IF(K17=CalcRun6!A33,CalcRun6!I10,CalcRun6!O10)</f>
        <v>0</v>
      </c>
      <c r="M18" s="42"/>
      <c r="N18" s="42"/>
      <c r="O18" s="6" t="s">
        <v>23</v>
      </c>
      <c r="P18" s="16">
        <f>IF(Q17=CalcRun6!A33,CalcRun6!H11,CalcRun6!N11)</f>
        <v>0</v>
      </c>
      <c r="Q18" s="3" t="s">
        <v>24</v>
      </c>
      <c r="R18" s="17">
        <f>IF(Q17=CalcRun6!A33,CalcRun6!I11,CalcRun6!O11)</f>
        <v>0</v>
      </c>
      <c r="S18" s="42"/>
      <c r="T18" s="42"/>
      <c r="U18" s="6" t="s">
        <v>23</v>
      </c>
      <c r="V18" s="16">
        <f>IF(W17=CalcRun6!A33,CalcRun6!H12,CalcRun6!N12)</f>
        <v>0</v>
      </c>
      <c r="W18" s="3" t="s">
        <v>24</v>
      </c>
      <c r="X18" s="17">
        <f>IF(W17=CalcRun6!A33,CalcRun6!I12,CalcRun6!O12)</f>
        <v>0</v>
      </c>
      <c r="Y18" s="42"/>
      <c r="Z18" s="42"/>
      <c r="AA18" s="6" t="s">
        <v>23</v>
      </c>
      <c r="AB18" s="16">
        <f>IF(AC17=CalcRun6!A33,CalcRun6!H13,CalcRun6!N13)</f>
        <v>0</v>
      </c>
      <c r="AC18" s="3" t="s">
        <v>24</v>
      </c>
      <c r="AD18" s="17">
        <f>IF(AC17=CalcRun6!A33,CalcRun6!I13,CalcRun6!O13)</f>
        <v>0</v>
      </c>
      <c r="AE18" s="42"/>
      <c r="AF18" s="42"/>
      <c r="AG18" s="6" t="s">
        <v>23</v>
      </c>
      <c r="AH18" s="16">
        <f>IF(AI17=CalcRun6!A33,CalcRun6!H14,CalcRun6!N14)</f>
        <v>0</v>
      </c>
      <c r="AI18" s="3" t="s">
        <v>24</v>
      </c>
      <c r="AJ18" s="17">
        <f>IF(AI17=CalcRun6!A33,CalcRun6!I14,CalcRun6!O14)</f>
        <v>0</v>
      </c>
      <c r="AK18" s="42"/>
      <c r="AL18" s="42"/>
      <c r="AM18" s="6" t="s">
        <v>23</v>
      </c>
      <c r="AN18" s="16">
        <f>IF(AO17=CalcRun6!A33,CalcRun6!H15,CalcRun6!N15)</f>
        <v>0</v>
      </c>
      <c r="AO18" s="3" t="s">
        <v>24</v>
      </c>
      <c r="AP18" s="17">
        <f>IF(AO17=CalcRun6!A33,CalcRun6!I15,CalcRun6!O15)</f>
        <v>0</v>
      </c>
      <c r="AQ18" s="42"/>
      <c r="AR18" s="42"/>
      <c r="AS18" s="6" t="s">
        <v>23</v>
      </c>
      <c r="AT18" s="16">
        <f>IF(AU17=CalcRun6!A33,CalcRun6!H16,CalcRun6!N16)</f>
        <v>0</v>
      </c>
      <c r="AU18" s="3" t="s">
        <v>24</v>
      </c>
      <c r="AV18" s="17">
        <f>IF(AU17=CalcRun6!A33,CalcRun6!I16,CalcRun6!O16)</f>
        <v>0</v>
      </c>
      <c r="AW18" s="42"/>
      <c r="AX18" s="42"/>
      <c r="AY18" s="6" t="s">
        <v>23</v>
      </c>
      <c r="AZ18" s="16">
        <f>IF(BA17=CalcRun6!A33,CalcRun6!H17,CalcRun6!N17)</f>
        <v>0</v>
      </c>
      <c r="BA18" s="3" t="s">
        <v>24</v>
      </c>
      <c r="BB18" s="17">
        <f>IF(BA17=CalcRun6!A33,CalcRun6!I17,CalcRun6!O17)</f>
        <v>0</v>
      </c>
      <c r="BC18" s="42"/>
      <c r="BD18" s="42"/>
      <c r="BE18" s="6" t="s">
        <v>23</v>
      </c>
      <c r="BF18" s="16">
        <f>IF(BG17=CalcRun6!A33,CalcRun6!H18,CalcRun6!N18)</f>
        <v>0</v>
      </c>
      <c r="BG18" s="3" t="s">
        <v>24</v>
      </c>
      <c r="BH18" s="17">
        <f>IF(BG17=CalcRun6!A33,CalcRun6!I18,CalcRun6!O18)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IF(E17=CalcRun6!A33,CalcRun6!F9,CalcRun6!L9)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IF(K17=CalcRun6!A33,CalcRun6!F10,CalcRun6!L10)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IF(Q17=CalcRun6!A33,CalcRun6!F11,CalcRun6!L11)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IF(W17=CalcRun6!A33,CalcRun6!F12,CalcRun6!L12)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IF(AC17=CalcRun6!A33,CalcRun6!F13,CalcRun6!L13)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IF(AI17=CalcRun6!A33,CalcRun6!F14,CalcRun6!L14)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IF(AO17=CalcRun6!A33,CalcRun6!F15,CalcRun6!L15)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IF(AU17=CalcRun6!A33,CalcRun6!F16,CalcRun6!L16)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IF(BA17=CalcRun6!A33,CalcRun6!F17,CalcRun6!L17)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IF(BG17=CalcRun6!A33,CalcRun6!F18,CalcRun6!L18)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IF(E35=CalcRun6!A33,CalcRun6!H19,CalcRun6!N19)</f>
        <v>0</v>
      </c>
      <c r="E36" s="3" t="s">
        <v>24</v>
      </c>
      <c r="F36" s="17">
        <f>IF(E35=CalcRun6!A33,CalcRun6!I19,CalcRun6!O19)</f>
        <v>0</v>
      </c>
      <c r="G36" s="42"/>
      <c r="H36" s="42"/>
      <c r="I36" s="6" t="s">
        <v>23</v>
      </c>
      <c r="J36" s="16">
        <f>IF(K35=CalcRun6!A33,CalcRun6!H20,CalcRun6!N20)</f>
        <v>0</v>
      </c>
      <c r="K36" s="3" t="s">
        <v>24</v>
      </c>
      <c r="L36" s="17">
        <f>IF(K35=CalcRun6!A33,CalcRun6!I20,CalcRun6!O20)</f>
        <v>0</v>
      </c>
      <c r="M36" s="42"/>
      <c r="N36" s="42"/>
      <c r="O36" s="6" t="s">
        <v>23</v>
      </c>
      <c r="P36" s="16">
        <f>IF(Q35=CalcRun6!A33,CalcRun6!H21,CalcRun6!N21)</f>
        <v>0</v>
      </c>
      <c r="Q36" s="3" t="s">
        <v>24</v>
      </c>
      <c r="R36" s="17">
        <f>IF(Q35=CalcRun6!A33,CalcRun6!I21,CalcRun6!O21)</f>
        <v>0</v>
      </c>
      <c r="S36" s="42"/>
      <c r="T36" s="42"/>
      <c r="U36" s="6" t="s">
        <v>23</v>
      </c>
      <c r="V36" s="16">
        <f>IF(W35=CalcRun6!A33,CalcRun6!H22,CalcRun6!N22)</f>
        <v>0</v>
      </c>
      <c r="W36" s="3" t="s">
        <v>24</v>
      </c>
      <c r="X36" s="17">
        <f>IF(W35=CalcRun6!A33,CalcRun6!I22,CalcRun6!O22)</f>
        <v>0</v>
      </c>
      <c r="Y36" s="42"/>
      <c r="Z36" s="42"/>
      <c r="AA36" s="6" t="s">
        <v>23</v>
      </c>
      <c r="AB36" s="16">
        <f>IF(AC35=CalcRun6!A33,CalcRun6!H23,CalcRun6!N23)</f>
        <v>0</v>
      </c>
      <c r="AC36" s="3" t="s">
        <v>24</v>
      </c>
      <c r="AD36" s="17">
        <f>IF(AC35=CalcRun6!A33,CalcRun6!I23,CalcRun6!O23)</f>
        <v>0</v>
      </c>
      <c r="AE36" s="42"/>
      <c r="AF36" s="42"/>
      <c r="AG36" s="6" t="s">
        <v>23</v>
      </c>
      <c r="AH36" s="16">
        <f>IF(AI35=CalcRun6!A33,CalcRun6!H24,CalcRun6!N24)</f>
        <v>0</v>
      </c>
      <c r="AI36" s="3" t="s">
        <v>24</v>
      </c>
      <c r="AJ36" s="17">
        <f>IF(AI35=CalcRun6!A33,CalcRun6!I24,CalcRun6!O24)</f>
        <v>0</v>
      </c>
      <c r="AK36" s="42"/>
      <c r="AL36" s="42"/>
      <c r="AM36" s="6" t="s">
        <v>23</v>
      </c>
      <c r="AN36" s="16">
        <f>IF(AO35=CalcRun6!A33,CalcRun6!H25,CalcRun6!N25)</f>
        <v>0</v>
      </c>
      <c r="AO36" s="3" t="s">
        <v>24</v>
      </c>
      <c r="AP36" s="17">
        <f>IF(AO35=CalcRun6!A33,CalcRun6!I25,CalcRun6!O25)</f>
        <v>0</v>
      </c>
      <c r="AQ36" s="42"/>
      <c r="AR36" s="42"/>
      <c r="AS36" s="6" t="s">
        <v>23</v>
      </c>
      <c r="AT36" s="16">
        <f>IF(AU35=CalcRun6!A33,CalcRun6!H26,CalcRun6!N26)</f>
        <v>0</v>
      </c>
      <c r="AU36" s="3" t="s">
        <v>24</v>
      </c>
      <c r="AV36" s="17">
        <f>IF(AU35=CalcRun6!A33,CalcRun6!I26,CalcRun6!O26)</f>
        <v>0</v>
      </c>
      <c r="AW36" s="42"/>
      <c r="AX36" s="42"/>
      <c r="AY36" s="6" t="s">
        <v>23</v>
      </c>
      <c r="AZ36" s="16">
        <f>IF(BA35=CalcRun6!A33,CalcRun6!H27,CalcRun6!N27)</f>
        <v>0</v>
      </c>
      <c r="BA36" s="3" t="s">
        <v>24</v>
      </c>
      <c r="BB36" s="17">
        <f>IF(BA35=CalcRun6!A33,CalcRun6!I27,CalcRun6!O27)</f>
        <v>0</v>
      </c>
      <c r="BC36" s="42"/>
      <c r="BD36" s="42"/>
      <c r="BE36" s="6" t="s">
        <v>23</v>
      </c>
      <c r="BF36" s="16">
        <f>IF(BG35=CalcRun6!A33,CalcRun6!H28,CalcRun6!N28)</f>
        <v>0</v>
      </c>
      <c r="BG36" s="3" t="s">
        <v>24</v>
      </c>
      <c r="BH36" s="17">
        <f>IF(BG35=CalcRun6!A33,CalcRun6!I28,CalcRun6!O28)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IF(E35=CalcRun6!A33,CalcRun6!F19,CalcRun6!L19)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IF(K35=CalcRun6!A33,CalcRun6!F20,CalcRun6!L20)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IF(Q35=CalcRun6!A33,CalcRun6!F21,CalcRun6!L21)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IF(W35=CalcRun6!A33,CalcRun6!F22,CalcRun6!L22)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IF(AC35=CalcRun6!A33,CalcRun6!F23,CalcRun6!L23)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IF(AI35=CalcRun6!A33,CalcRun6!F24,CalcRun6!L24)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IF(AO35=CalcRun6!A33,CalcRun6!F25,CalcRun6!L25)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IF(AU35=CalcRun6!A33,CalcRun6!F26,CalcRun6!L26)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IF(BA35=CalcRun6!A33,CalcRun6!F27,CalcRun6!L27)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IF(BG35=CalcRun6!A33,CalcRun6!F28,CalcRun6!L28)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visolBQ8VhRzaIC757yh1+uJryeKDkjWn+bfT+zPZFh0Fm7AMpQ85eUtkR7aJ8Hbva/sS3k5wXEyLuMyPPKhmA==" saltValue="LkL7QLCFbF7HNElVQ0/W0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99" priority="3" operator="containsText" text="ERROR">
      <formula>NOT(ISERROR(SEARCH("ERROR",I5)))</formula>
    </cfRule>
  </conditionalFormatting>
  <conditionalFormatting sqref="N3">
    <cfRule type="containsText" dxfId="98" priority="1" operator="containsText" text="ERROR">
      <formula>NOT(ISERROR(SEARCH("ERROR",N3)))</formula>
    </cfRule>
  </conditionalFormatting>
  <conditionalFormatting sqref="N5">
    <cfRule type="cellIs" dxfId="97" priority="4" operator="equal">
      <formula>"ERROR"</formula>
    </cfRule>
  </conditionalFormatting>
  <conditionalFormatting sqref="N4:P4">
    <cfRule type="containsText" dxfId="96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10213910-00A8-4490-91C1-A13D8F27055C}">
      <formula1>"(Select One), End Cap, NATL-IP65/C90-L, NATL-IP65/C90-R, NATL-IP65/EW-03, NATL-IP65/EW-06"</formula1>
    </dataValidation>
    <dataValidation type="list" showInputMessage="1" showErrorMessage="1" sqref="B15" xr:uid="{24DBD52B-4C57-46CE-A42F-3B098C5C3C7F}">
      <formula1>"(Select One), /CP, /CPSP, /HW, /HWSP"</formula1>
    </dataValidation>
    <dataValidation type="list" allowBlank="1" showInputMessage="1" showErrorMessage="1" sqref="B4" xr:uid="{F376BC7D-329C-4129-97F7-1A45E22DFB52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ECFAA7-7898-4717-91B7-B7FC673F2EC6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BF3B-82D4-4CC6-815A-5E146A02F23B}">
  <sheetPr codeName="Sheet12"/>
  <dimension ref="A1:S79"/>
  <sheetViews>
    <sheetView zoomScale="85" zoomScaleNormal="85" workbookViewId="0">
      <selection activeCell="I42" sqref="I42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'Run6'!D15</f>
        <v>0</v>
      </c>
      <c r="C9" s="12">
        <f>'Run6'!F15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'Run6'!J15</f>
        <v>0</v>
      </c>
      <c r="C10" s="12">
        <f>'Run6'!L15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'Run6'!P15</f>
        <v>0</v>
      </c>
      <c r="C11" s="12">
        <f>'Run6'!R15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'Run6'!V15</f>
        <v>0</v>
      </c>
      <c r="C12" s="12">
        <f>'Run6'!X15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'Run6'!AB15</f>
        <v>0</v>
      </c>
      <c r="C13" s="12">
        <f>'Run6'!AD15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'Run6'!AH15</f>
        <v>0</v>
      </c>
      <c r="C14" s="12">
        <f>'Run6'!AJ15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'Run6'!AN15</f>
        <v>0</v>
      </c>
      <c r="C15" s="12">
        <f>'Run6'!AP15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'Run6'!AT15</f>
        <v>0</v>
      </c>
      <c r="C16" s="12">
        <f>'Run6'!AV15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'Run6'!AZ15</f>
        <v>0</v>
      </c>
      <c r="C17" s="12">
        <f>'Run6'!BB15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'Run6'!BF15</f>
        <v>0</v>
      </c>
      <c r="C18" s="12">
        <f>'Run6'!BH15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'Run6'!D33</f>
        <v>0</v>
      </c>
      <c r="C19" s="12">
        <f>'Run6'!F33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'Run6'!J33</f>
        <v>0</v>
      </c>
      <c r="C20" s="12">
        <f>'Run6'!L33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'Run6'!P33</f>
        <v>0</v>
      </c>
      <c r="C21" s="12">
        <f>'Run6'!R33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'Run6'!V33</f>
        <v>0</v>
      </c>
      <c r="C22" s="12">
        <f>'Run6'!X33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'Run6'!AB33</f>
        <v>0</v>
      </c>
      <c r="C23" s="12">
        <f>'Run6'!AD33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'Run6'!AH33</f>
        <v>0</v>
      </c>
      <c r="C24" s="12">
        <f>'Run6'!AJ33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'Run6'!AN33</f>
        <v>0</v>
      </c>
      <c r="C25" s="12">
        <f>'Run6'!AP33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'Run6'!AT33</f>
        <v>0</v>
      </c>
      <c r="C26" s="12">
        <f>'Run6'!AV33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'Run6'!AZ33</f>
        <v>0</v>
      </c>
      <c r="C27" s="12">
        <f>'Run6'!BB33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'Run6'!BF33</f>
        <v>0</v>
      </c>
      <c r="C28" s="12">
        <f>'Run6'!BH33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mjFFB9A4c/3f0WvlMpZ3zS6px1g19qqkvJZhJtMXdfIxRsdAQpblOXOhyvxAMyGBNB/YZnJw7ZBizCVKAEU/7g==" saltValue="MunFC/ZchqYlLIobrb8ae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CEE8-F43D-4062-BCB2-E65DB94F548F}">
  <sheetPr codeName="Sheet14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C16" sqref="C16:F16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CONCATENATE(IFERROR(CalcRun7!L30,""),Q4,"",Q5)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ROUNDDOWN((F19+L19+R19+X19+AD19+AJ19+AP19+AV19+BB19+BH19+F37+L37+R37+X37+AD37+AJ37+AP37+AV37+BB37+BH37)*CalcRun7!B3/12,0)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(F19+L19+R19+X19+AD19+AJ19+AP19+AV19+BB19+BH19+F37+L37+R37+X37+AD37+AJ37+AP37+AV37+BB37+BH37)*CalcRun7!B3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IF(E17=CalcRun7!A33,CalcRun7!H9,CalcRun7!N9)</f>
        <v>0</v>
      </c>
      <c r="E18" s="3" t="s">
        <v>24</v>
      </c>
      <c r="F18" s="17">
        <f>IF(E17=CalcRun7!A33,CalcRun7!I9,CalcRun7!O9)</f>
        <v>0</v>
      </c>
      <c r="G18" s="42"/>
      <c r="H18" s="42"/>
      <c r="I18" s="6" t="s">
        <v>23</v>
      </c>
      <c r="J18" s="16">
        <f>IF(K17=CalcRun7!A33,CalcRun7!H10,CalcRun7!N10)</f>
        <v>0</v>
      </c>
      <c r="K18" s="3" t="s">
        <v>24</v>
      </c>
      <c r="L18" s="17">
        <f>IF(K17=CalcRun7!A33,CalcRun7!I10,CalcRun7!O10)</f>
        <v>0</v>
      </c>
      <c r="M18" s="42"/>
      <c r="N18" s="42"/>
      <c r="O18" s="6" t="s">
        <v>23</v>
      </c>
      <c r="P18" s="16">
        <f>IF(Q17=CalcRun7!A33,CalcRun7!H11,CalcRun7!N11)</f>
        <v>0</v>
      </c>
      <c r="Q18" s="3" t="s">
        <v>24</v>
      </c>
      <c r="R18" s="17">
        <f>IF(Q17=CalcRun7!A33,CalcRun7!I11,CalcRun7!O11)</f>
        <v>0</v>
      </c>
      <c r="S18" s="42"/>
      <c r="T18" s="42"/>
      <c r="U18" s="6" t="s">
        <v>23</v>
      </c>
      <c r="V18" s="16">
        <f>IF(W17=CalcRun7!A33,CalcRun7!H12,CalcRun7!N12)</f>
        <v>0</v>
      </c>
      <c r="W18" s="3" t="s">
        <v>24</v>
      </c>
      <c r="X18" s="17">
        <f>IF(W17=CalcRun7!A33,CalcRun7!I12,CalcRun7!O12)</f>
        <v>0</v>
      </c>
      <c r="Y18" s="42"/>
      <c r="Z18" s="42"/>
      <c r="AA18" s="6" t="s">
        <v>23</v>
      </c>
      <c r="AB18" s="16">
        <f>IF(AC17=CalcRun7!A33,CalcRun7!H13,CalcRun7!N13)</f>
        <v>0</v>
      </c>
      <c r="AC18" s="3" t="s">
        <v>24</v>
      </c>
      <c r="AD18" s="17">
        <f>IF(AC17=CalcRun7!A33,CalcRun7!I13,CalcRun7!O13)</f>
        <v>0</v>
      </c>
      <c r="AE18" s="42"/>
      <c r="AF18" s="42"/>
      <c r="AG18" s="6" t="s">
        <v>23</v>
      </c>
      <c r="AH18" s="16">
        <f>IF(AI17=CalcRun7!A33,CalcRun7!H14,CalcRun7!N14)</f>
        <v>0</v>
      </c>
      <c r="AI18" s="3" t="s">
        <v>24</v>
      </c>
      <c r="AJ18" s="17">
        <f>IF(AI17=CalcRun7!A33,CalcRun7!I14,CalcRun7!O14)</f>
        <v>0</v>
      </c>
      <c r="AK18" s="42"/>
      <c r="AL18" s="42"/>
      <c r="AM18" s="6" t="s">
        <v>23</v>
      </c>
      <c r="AN18" s="16">
        <f>IF(AO17=CalcRun7!A33,CalcRun7!H15,CalcRun7!N15)</f>
        <v>0</v>
      </c>
      <c r="AO18" s="3" t="s">
        <v>24</v>
      </c>
      <c r="AP18" s="17">
        <f>IF(AO17=CalcRun7!A33,CalcRun7!I15,CalcRun7!O15)</f>
        <v>0</v>
      </c>
      <c r="AQ18" s="42"/>
      <c r="AR18" s="42"/>
      <c r="AS18" s="6" t="s">
        <v>23</v>
      </c>
      <c r="AT18" s="16">
        <f>IF(AU17=CalcRun7!A33,CalcRun7!H16,CalcRun7!N16)</f>
        <v>0</v>
      </c>
      <c r="AU18" s="3" t="s">
        <v>24</v>
      </c>
      <c r="AV18" s="17">
        <f>IF(AU17=CalcRun7!A33,CalcRun7!I16,CalcRun7!O16)</f>
        <v>0</v>
      </c>
      <c r="AW18" s="42"/>
      <c r="AX18" s="42"/>
      <c r="AY18" s="6" t="s">
        <v>23</v>
      </c>
      <c r="AZ18" s="16">
        <f>IF(BA17=CalcRun7!A33,CalcRun7!H17,CalcRun7!N17)</f>
        <v>0</v>
      </c>
      <c r="BA18" s="3" t="s">
        <v>24</v>
      </c>
      <c r="BB18" s="17">
        <f>IF(BA17=CalcRun7!A33,CalcRun7!I17,CalcRun7!O17)</f>
        <v>0</v>
      </c>
      <c r="BC18" s="42"/>
      <c r="BD18" s="42"/>
      <c r="BE18" s="6" t="s">
        <v>23</v>
      </c>
      <c r="BF18" s="16">
        <f>IF(BG17=CalcRun7!A33,CalcRun7!H18,CalcRun7!N18)</f>
        <v>0</v>
      </c>
      <c r="BG18" s="3" t="s">
        <v>24</v>
      </c>
      <c r="BH18" s="17">
        <f>IF(BG17=CalcRun7!A33,CalcRun7!I18,CalcRun7!O18)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IF(E17=CalcRun7!A33,CalcRun7!F9,CalcRun7!L9)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IF(K17=CalcRun7!A33,CalcRun7!F10,CalcRun7!L10)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IF(Q17=CalcRun7!A33,CalcRun7!F11,CalcRun7!L11)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IF(W17=CalcRun7!A33,CalcRun7!F12,CalcRun7!L12)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IF(AC17=CalcRun7!A33,CalcRun7!F13,CalcRun7!L13)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IF(AI17=CalcRun7!A33,CalcRun7!F14,CalcRun7!L14)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IF(AO17=CalcRun7!A33,CalcRun7!F15,CalcRun7!L15)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IF(AU17=CalcRun7!A33,CalcRun7!F16,CalcRun7!L16)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IF(BA17=CalcRun7!A33,CalcRun7!F17,CalcRun7!L17)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IF(BG17=CalcRun7!A33,CalcRun7!F18,CalcRun7!L18)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IF(E35=CalcRun7!A33,CalcRun7!H19,CalcRun7!N19)</f>
        <v>0</v>
      </c>
      <c r="E36" s="3" t="s">
        <v>24</v>
      </c>
      <c r="F36" s="17">
        <f>IF(E35=CalcRun7!A33,CalcRun7!I19,CalcRun7!O19)</f>
        <v>0</v>
      </c>
      <c r="G36" s="42"/>
      <c r="H36" s="42"/>
      <c r="I36" s="6" t="s">
        <v>23</v>
      </c>
      <c r="J36" s="16">
        <f>IF(K35=CalcRun7!A33,CalcRun7!H20,CalcRun7!N20)</f>
        <v>0</v>
      </c>
      <c r="K36" s="3" t="s">
        <v>24</v>
      </c>
      <c r="L36" s="17">
        <f>IF(K35=CalcRun7!A33,CalcRun7!I20,CalcRun7!O20)</f>
        <v>0</v>
      </c>
      <c r="M36" s="42"/>
      <c r="N36" s="42"/>
      <c r="O36" s="6" t="s">
        <v>23</v>
      </c>
      <c r="P36" s="16">
        <f>IF(Q35=CalcRun7!A33,CalcRun7!H21,CalcRun7!N21)</f>
        <v>0</v>
      </c>
      <c r="Q36" s="3" t="s">
        <v>24</v>
      </c>
      <c r="R36" s="17">
        <f>IF(Q35=CalcRun7!A33,CalcRun7!I21,CalcRun7!O21)</f>
        <v>0</v>
      </c>
      <c r="S36" s="42"/>
      <c r="T36" s="42"/>
      <c r="U36" s="6" t="s">
        <v>23</v>
      </c>
      <c r="V36" s="16">
        <f>IF(W35=CalcRun7!A33,CalcRun7!H22,CalcRun7!N22)</f>
        <v>0</v>
      </c>
      <c r="W36" s="3" t="s">
        <v>24</v>
      </c>
      <c r="X36" s="17">
        <f>IF(W35=CalcRun7!A33,CalcRun7!I22,CalcRun7!O22)</f>
        <v>0</v>
      </c>
      <c r="Y36" s="42"/>
      <c r="Z36" s="42"/>
      <c r="AA36" s="6" t="s">
        <v>23</v>
      </c>
      <c r="AB36" s="16">
        <f>IF(AC35=CalcRun7!A33,CalcRun7!H23,CalcRun7!N23)</f>
        <v>0</v>
      </c>
      <c r="AC36" s="3" t="s">
        <v>24</v>
      </c>
      <c r="AD36" s="17">
        <f>IF(AC35=CalcRun7!A33,CalcRun7!I23,CalcRun7!O23)</f>
        <v>0</v>
      </c>
      <c r="AE36" s="42"/>
      <c r="AF36" s="42"/>
      <c r="AG36" s="6" t="s">
        <v>23</v>
      </c>
      <c r="AH36" s="16">
        <f>IF(AI35=CalcRun7!A33,CalcRun7!H24,CalcRun7!N24)</f>
        <v>0</v>
      </c>
      <c r="AI36" s="3" t="s">
        <v>24</v>
      </c>
      <c r="AJ36" s="17">
        <f>IF(AI35=CalcRun7!A33,CalcRun7!I24,CalcRun7!O24)</f>
        <v>0</v>
      </c>
      <c r="AK36" s="42"/>
      <c r="AL36" s="42"/>
      <c r="AM36" s="6" t="s">
        <v>23</v>
      </c>
      <c r="AN36" s="16">
        <f>IF(AO35=CalcRun7!A33,CalcRun7!H25,CalcRun7!N25)</f>
        <v>0</v>
      </c>
      <c r="AO36" s="3" t="s">
        <v>24</v>
      </c>
      <c r="AP36" s="17">
        <f>IF(AO35=CalcRun7!A33,CalcRun7!I25,CalcRun7!O25)</f>
        <v>0</v>
      </c>
      <c r="AQ36" s="42"/>
      <c r="AR36" s="42"/>
      <c r="AS36" s="6" t="s">
        <v>23</v>
      </c>
      <c r="AT36" s="16">
        <f>IF(AU35=CalcRun7!A33,CalcRun7!H26,CalcRun7!N26)</f>
        <v>0</v>
      </c>
      <c r="AU36" s="3" t="s">
        <v>24</v>
      </c>
      <c r="AV36" s="17">
        <f>IF(AU35=CalcRun7!A33,CalcRun7!I26,CalcRun7!O26)</f>
        <v>0</v>
      </c>
      <c r="AW36" s="42"/>
      <c r="AX36" s="42"/>
      <c r="AY36" s="6" t="s">
        <v>23</v>
      </c>
      <c r="AZ36" s="16">
        <f>IF(BA35=CalcRun7!A33,CalcRun7!H27,CalcRun7!N27)</f>
        <v>0</v>
      </c>
      <c r="BA36" s="3" t="s">
        <v>24</v>
      </c>
      <c r="BB36" s="17">
        <f>IF(BA35=CalcRun7!A33,CalcRun7!I27,CalcRun7!O27)</f>
        <v>0</v>
      </c>
      <c r="BC36" s="42"/>
      <c r="BD36" s="42"/>
      <c r="BE36" s="6" t="s">
        <v>23</v>
      </c>
      <c r="BF36" s="16">
        <f>IF(BG35=CalcRun7!A33,CalcRun7!H28,CalcRun7!N28)</f>
        <v>0</v>
      </c>
      <c r="BG36" s="3" t="s">
        <v>24</v>
      </c>
      <c r="BH36" s="17">
        <f>IF(BG35=CalcRun7!A33,CalcRun7!I28,CalcRun7!O28)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IF(E35=CalcRun7!A33,CalcRun7!F19,CalcRun7!L19)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IF(K35=CalcRun7!A33,CalcRun7!F20,CalcRun7!L20)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IF(Q35=CalcRun7!A33,CalcRun7!F21,CalcRun7!L21)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IF(W35=CalcRun7!A33,CalcRun7!F22,CalcRun7!L22)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IF(AC35=CalcRun7!A33,CalcRun7!F23,CalcRun7!L23)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IF(AI35=CalcRun7!A33,CalcRun7!F24,CalcRun7!L24)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IF(AO35=CalcRun7!A33,CalcRun7!F25,CalcRun7!L25)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IF(AU35=CalcRun7!A33,CalcRun7!F26,CalcRun7!L26)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IF(BA35=CalcRun7!A33,CalcRun7!F27,CalcRun7!L27)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IF(BG35=CalcRun7!A33,CalcRun7!F28,CalcRun7!L28)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8iiU4PB/PEW6Ff2eg2/0rkGTtXOuAlEzKImk0OgJAnzfDaQ+Ftmy18rvnje7BpxGDU5uPX+RJyQwPBKeV7IsMA==" saltValue="DFzwOhnTHrXsnEOsXNP/z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95" priority="3" operator="containsText" text="ERROR">
      <formula>NOT(ISERROR(SEARCH("ERROR",I5)))</formula>
    </cfRule>
  </conditionalFormatting>
  <conditionalFormatting sqref="N3">
    <cfRule type="containsText" dxfId="94" priority="1" operator="containsText" text="ERROR">
      <formula>NOT(ISERROR(SEARCH("ERROR",N3)))</formula>
    </cfRule>
  </conditionalFormatting>
  <conditionalFormatting sqref="N5">
    <cfRule type="cellIs" dxfId="93" priority="4" operator="equal">
      <formula>"ERROR"</formula>
    </cfRule>
  </conditionalFormatting>
  <conditionalFormatting sqref="N4:P4">
    <cfRule type="containsText" dxfId="92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9F4C6AF5-B9AC-404F-8B65-C288894E3F99}">
      <formula1>"2700K, 3000K, 3500K, 4000K"</formula1>
    </dataValidation>
    <dataValidation type="list" showInputMessage="1" showErrorMessage="1" sqref="B15" xr:uid="{52C87C73-F545-41A4-8ACE-C57284690537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DE120759-A507-4715-94B2-66C3FE64BE9E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EDEAC7-3B22-49D3-92B0-CAB7F12D1C69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31A2-44B0-4B23-95E1-65386AAFC670}">
  <sheetPr codeName="Sheet21"/>
  <dimension ref="A1:S79"/>
  <sheetViews>
    <sheetView zoomScale="85" zoomScaleNormal="85" workbookViewId="0">
      <selection activeCell="H38" sqref="H38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'Run7'!D15</f>
        <v>0</v>
      </c>
      <c r="C9" s="12">
        <f>'Run7'!F15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'Run7'!J15</f>
        <v>0</v>
      </c>
      <c r="C10" s="12">
        <f>'Run7'!L15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'Run7'!P15</f>
        <v>0</v>
      </c>
      <c r="C11" s="12">
        <f>'Run7'!R15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'Run7'!V15</f>
        <v>0</v>
      </c>
      <c r="C12" s="12">
        <f>'Run7'!X15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'Run7'!AB15</f>
        <v>0</v>
      </c>
      <c r="C13" s="12">
        <f>'Run7'!AD15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'Run7'!AH15</f>
        <v>0</v>
      </c>
      <c r="C14" s="12">
        <f>'Run7'!AJ15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'Run7'!AN15</f>
        <v>0</v>
      </c>
      <c r="C15" s="12">
        <f>'Run7'!AP15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'Run7'!AT15</f>
        <v>0</v>
      </c>
      <c r="C16" s="12">
        <f>'Run7'!AV15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'Run7'!AZ15</f>
        <v>0</v>
      </c>
      <c r="C17" s="12">
        <f>'Run7'!BB15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'Run7'!BF15</f>
        <v>0</v>
      </c>
      <c r="C18" s="12">
        <f>'Run7'!BH15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'Run7'!D33</f>
        <v>0</v>
      </c>
      <c r="C19" s="12">
        <f>'Run7'!F33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'Run7'!J33</f>
        <v>0</v>
      </c>
      <c r="C20" s="12">
        <f>'Run7'!L33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'Run7'!P33</f>
        <v>0</v>
      </c>
      <c r="C21" s="12">
        <f>'Run7'!R33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'Run7'!V33</f>
        <v>0</v>
      </c>
      <c r="C22" s="12">
        <f>'Run7'!X33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'Run7'!AB33</f>
        <v>0</v>
      </c>
      <c r="C23" s="12">
        <f>'Run7'!AD33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'Run7'!AH33</f>
        <v>0</v>
      </c>
      <c r="C24" s="12">
        <f>'Run7'!AJ33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'Run7'!AN33</f>
        <v>0</v>
      </c>
      <c r="C25" s="12">
        <f>'Run7'!AP33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'Run7'!AT33</f>
        <v>0</v>
      </c>
      <c r="C26" s="12">
        <f>'Run7'!AV33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'Run7'!AZ33</f>
        <v>0</v>
      </c>
      <c r="C27" s="12">
        <f>'Run7'!BB33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'Run7'!BF33</f>
        <v>0</v>
      </c>
      <c r="C28" s="12">
        <f>'Run7'!BH33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HDIPD6SkmNzkL4U1WxEH8p9E0ei7oHdel24dPrlGf6T9Gu8JYq73/M20xiR80FDWZHHcQMPwHvKbWItmxDFm6Q==" saltValue="eSgk9hjUc7HNVBtaV2f4z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4749-7A8B-4EE7-980A-D8255025482A}">
  <sheetPr codeName="Sheet16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CONCATENATE(IFERROR(CalcRun8!L30,""),Q4,"",Q5)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ROUNDDOWN((F19+L19+R19+X19+AD19+AJ19+AP19+AV19+BB19+BH19+F37+L37+R37+X37+AD37+AJ37+AP37+AV37+BB37+BH37)*CalcRun8!B3/12,0)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(F19+L19+R19+X19+AD19+AJ19+AP19+AV19+BB19+BH19+F37+L37+R37+X37+AD37+AJ37+AP37+AV37+BB37+BH37)*CalcRun8!B3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IF(E17=CalcRun8!A33,CalcRun8!H9,CalcRun8!N9)</f>
        <v>0</v>
      </c>
      <c r="E18" s="3" t="s">
        <v>24</v>
      </c>
      <c r="F18" s="17">
        <f>IF(E17=CalcRun8!A33,CalcRun8!I9,CalcRun8!O9)</f>
        <v>0</v>
      </c>
      <c r="G18" s="42"/>
      <c r="H18" s="42"/>
      <c r="I18" s="6" t="s">
        <v>23</v>
      </c>
      <c r="J18" s="16">
        <f>IF(K17=CalcRun8!A33,CalcRun8!H10,CalcRun8!N10)</f>
        <v>0</v>
      </c>
      <c r="K18" s="3" t="s">
        <v>24</v>
      </c>
      <c r="L18" s="17">
        <f>IF(K17=CalcRun8!A33,CalcRun8!I10,CalcRun8!O10)</f>
        <v>0</v>
      </c>
      <c r="M18" s="42"/>
      <c r="N18" s="42"/>
      <c r="O18" s="6" t="s">
        <v>23</v>
      </c>
      <c r="P18" s="16">
        <f>IF(Q17=CalcRun8!A33,CalcRun8!H11,CalcRun8!N11)</f>
        <v>0</v>
      </c>
      <c r="Q18" s="3" t="s">
        <v>24</v>
      </c>
      <c r="R18" s="17">
        <f>IF(Q17=CalcRun8!A33,CalcRun8!I11,CalcRun8!O11)</f>
        <v>0</v>
      </c>
      <c r="S18" s="42"/>
      <c r="T18" s="42"/>
      <c r="U18" s="6" t="s">
        <v>23</v>
      </c>
      <c r="V18" s="16">
        <f>IF(W17=CalcRun8!A33,CalcRun8!H12,CalcRun8!N12)</f>
        <v>0</v>
      </c>
      <c r="W18" s="3" t="s">
        <v>24</v>
      </c>
      <c r="X18" s="17">
        <f>IF(W17=CalcRun8!A33,CalcRun8!I12,CalcRun8!O12)</f>
        <v>0</v>
      </c>
      <c r="Y18" s="42"/>
      <c r="Z18" s="42"/>
      <c r="AA18" s="6" t="s">
        <v>23</v>
      </c>
      <c r="AB18" s="16">
        <f>IF(AC17=CalcRun8!A33,CalcRun8!H13,CalcRun8!N13)</f>
        <v>0</v>
      </c>
      <c r="AC18" s="3" t="s">
        <v>24</v>
      </c>
      <c r="AD18" s="17">
        <f>IF(AC17=CalcRun8!A33,CalcRun8!I13,CalcRun8!O13)</f>
        <v>0</v>
      </c>
      <c r="AE18" s="42"/>
      <c r="AF18" s="42"/>
      <c r="AG18" s="6" t="s">
        <v>23</v>
      </c>
      <c r="AH18" s="16">
        <f>IF(AI17=CalcRun8!A33,CalcRun8!H14,CalcRun8!N14)</f>
        <v>0</v>
      </c>
      <c r="AI18" s="3" t="s">
        <v>24</v>
      </c>
      <c r="AJ18" s="17">
        <f>IF(AI17=CalcRun8!A33,CalcRun8!I14,CalcRun8!O14)</f>
        <v>0</v>
      </c>
      <c r="AK18" s="42"/>
      <c r="AL18" s="42"/>
      <c r="AM18" s="6" t="s">
        <v>23</v>
      </c>
      <c r="AN18" s="16">
        <f>IF(AO17=CalcRun8!A33,CalcRun8!H15,CalcRun8!N15)</f>
        <v>0</v>
      </c>
      <c r="AO18" s="3" t="s">
        <v>24</v>
      </c>
      <c r="AP18" s="17">
        <f>IF(AO17=CalcRun8!A33,CalcRun8!I15,CalcRun8!O15)</f>
        <v>0</v>
      </c>
      <c r="AQ18" s="42"/>
      <c r="AR18" s="42"/>
      <c r="AS18" s="6" t="s">
        <v>23</v>
      </c>
      <c r="AT18" s="16">
        <f>IF(AU17=CalcRun8!A33,CalcRun8!H16,CalcRun8!N16)</f>
        <v>0</v>
      </c>
      <c r="AU18" s="3" t="s">
        <v>24</v>
      </c>
      <c r="AV18" s="17">
        <f>IF(AU17=CalcRun8!A33,CalcRun8!I16,CalcRun8!O16)</f>
        <v>0</v>
      </c>
      <c r="AW18" s="42"/>
      <c r="AX18" s="42"/>
      <c r="AY18" s="6" t="s">
        <v>23</v>
      </c>
      <c r="AZ18" s="16">
        <f>IF(BA17=CalcRun8!A33,CalcRun8!H17,CalcRun8!N17)</f>
        <v>0</v>
      </c>
      <c r="BA18" s="3" t="s">
        <v>24</v>
      </c>
      <c r="BB18" s="17">
        <f>IF(BA17=CalcRun8!A33,CalcRun8!I17,CalcRun8!O17)</f>
        <v>0</v>
      </c>
      <c r="BC18" s="42"/>
      <c r="BD18" s="42"/>
      <c r="BE18" s="6" t="s">
        <v>23</v>
      </c>
      <c r="BF18" s="16">
        <f>IF(BG17=CalcRun8!A33,CalcRun8!H18,CalcRun8!N18)</f>
        <v>0</v>
      </c>
      <c r="BG18" s="3" t="s">
        <v>24</v>
      </c>
      <c r="BH18" s="17">
        <f>IF(BG17=CalcRun8!A33,CalcRun8!I18,CalcRun8!O18)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IF(E17=CalcRun8!A33,CalcRun8!F9,CalcRun8!L9)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IF(K17=CalcRun8!A33,CalcRun8!F10,CalcRun8!L10)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IF(Q17=CalcRun8!A33,CalcRun8!F11,CalcRun8!L11)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IF(W17=CalcRun8!A33,CalcRun8!F12,CalcRun8!L12)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IF(AC17=CalcRun8!A33,CalcRun8!F13,CalcRun8!L13)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IF(AI17=CalcRun8!A33,CalcRun8!F14,CalcRun8!L14)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IF(AO17=CalcRun8!A33,CalcRun8!F15,CalcRun8!L15)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IF(AU17=CalcRun8!A33,CalcRun8!F16,CalcRun8!L16)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IF(BA17=CalcRun8!A33,CalcRun8!F17,CalcRun8!L17)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IF(BG17=CalcRun8!A33,CalcRun8!F18,CalcRun8!L18)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IF(E35=CalcRun8!A33,CalcRun8!H19,CalcRun8!N19)</f>
        <v>0</v>
      </c>
      <c r="E36" s="3" t="s">
        <v>24</v>
      </c>
      <c r="F36" s="17">
        <f>IF(E35=CalcRun8!A33,CalcRun8!I19,CalcRun8!O19)</f>
        <v>0</v>
      </c>
      <c r="G36" s="42"/>
      <c r="H36" s="42"/>
      <c r="I36" s="6" t="s">
        <v>23</v>
      </c>
      <c r="J36" s="16">
        <f>IF(K35=CalcRun8!A33,CalcRun8!H20,CalcRun8!N20)</f>
        <v>0</v>
      </c>
      <c r="K36" s="3" t="s">
        <v>24</v>
      </c>
      <c r="L36" s="17">
        <f>IF(K35=CalcRun8!A33,CalcRun8!I20,CalcRun8!O20)</f>
        <v>0</v>
      </c>
      <c r="M36" s="42"/>
      <c r="N36" s="42"/>
      <c r="O36" s="6" t="s">
        <v>23</v>
      </c>
      <c r="P36" s="16">
        <f>IF(Q35=CalcRun8!A33,CalcRun8!H21,CalcRun8!N21)</f>
        <v>0</v>
      </c>
      <c r="Q36" s="3" t="s">
        <v>24</v>
      </c>
      <c r="R36" s="17">
        <f>IF(Q35=CalcRun8!A33,CalcRun8!I21,CalcRun8!O21)</f>
        <v>0</v>
      </c>
      <c r="S36" s="42"/>
      <c r="T36" s="42"/>
      <c r="U36" s="6" t="s">
        <v>23</v>
      </c>
      <c r="V36" s="16">
        <f>IF(W35=CalcRun8!A33,CalcRun8!H22,CalcRun8!N22)</f>
        <v>0</v>
      </c>
      <c r="W36" s="3" t="s">
        <v>24</v>
      </c>
      <c r="X36" s="17">
        <f>IF(W35=CalcRun8!A33,CalcRun8!I22,CalcRun8!O22)</f>
        <v>0</v>
      </c>
      <c r="Y36" s="42"/>
      <c r="Z36" s="42"/>
      <c r="AA36" s="6" t="s">
        <v>23</v>
      </c>
      <c r="AB36" s="16">
        <f>IF(AC35=CalcRun8!A33,CalcRun8!H23,CalcRun8!N23)</f>
        <v>0</v>
      </c>
      <c r="AC36" s="3" t="s">
        <v>24</v>
      </c>
      <c r="AD36" s="17">
        <f>IF(AC35=CalcRun8!A33,CalcRun8!I23,CalcRun8!O23)</f>
        <v>0</v>
      </c>
      <c r="AE36" s="42"/>
      <c r="AF36" s="42"/>
      <c r="AG36" s="6" t="s">
        <v>23</v>
      </c>
      <c r="AH36" s="16">
        <f>IF(AI35=CalcRun8!A33,CalcRun8!H24,CalcRun8!N24)</f>
        <v>0</v>
      </c>
      <c r="AI36" s="3" t="s">
        <v>24</v>
      </c>
      <c r="AJ36" s="17">
        <f>IF(AI35=CalcRun8!A33,CalcRun8!I24,CalcRun8!O24)</f>
        <v>0</v>
      </c>
      <c r="AK36" s="42"/>
      <c r="AL36" s="42"/>
      <c r="AM36" s="6" t="s">
        <v>23</v>
      </c>
      <c r="AN36" s="16">
        <f>IF(AO35=CalcRun8!A33,CalcRun8!H25,CalcRun8!N25)</f>
        <v>0</v>
      </c>
      <c r="AO36" s="3" t="s">
        <v>24</v>
      </c>
      <c r="AP36" s="17">
        <f>IF(AO35=CalcRun8!A33,CalcRun8!I25,CalcRun8!O25)</f>
        <v>0</v>
      </c>
      <c r="AQ36" s="42"/>
      <c r="AR36" s="42"/>
      <c r="AS36" s="6" t="s">
        <v>23</v>
      </c>
      <c r="AT36" s="16">
        <f>IF(AU35=CalcRun8!A33,CalcRun8!H26,CalcRun8!N26)</f>
        <v>0</v>
      </c>
      <c r="AU36" s="3" t="s">
        <v>24</v>
      </c>
      <c r="AV36" s="17">
        <f>IF(AU35=CalcRun8!A33,CalcRun8!I26,CalcRun8!O26)</f>
        <v>0</v>
      </c>
      <c r="AW36" s="42"/>
      <c r="AX36" s="42"/>
      <c r="AY36" s="6" t="s">
        <v>23</v>
      </c>
      <c r="AZ36" s="16">
        <f>IF(BA35=CalcRun8!A33,CalcRun8!H27,CalcRun8!N27)</f>
        <v>0</v>
      </c>
      <c r="BA36" s="3" t="s">
        <v>24</v>
      </c>
      <c r="BB36" s="17">
        <f>IF(BA35=CalcRun8!A33,CalcRun8!I27,CalcRun8!O27)</f>
        <v>0</v>
      </c>
      <c r="BC36" s="42"/>
      <c r="BD36" s="42"/>
      <c r="BE36" s="6" t="s">
        <v>23</v>
      </c>
      <c r="BF36" s="16">
        <f>IF(BG35=CalcRun8!A33,CalcRun8!H28,CalcRun8!N28)</f>
        <v>0</v>
      </c>
      <c r="BG36" s="3" t="s">
        <v>24</v>
      </c>
      <c r="BH36" s="17">
        <f>IF(BG35=CalcRun8!A33,CalcRun8!I28,CalcRun8!O28)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IF(E35=CalcRun8!A33,CalcRun8!F19,CalcRun8!L19)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IF(K35=CalcRun8!A33,CalcRun8!F20,CalcRun8!L20)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IF(Q35=CalcRun8!A33,CalcRun8!F21,CalcRun8!L21)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IF(W35=CalcRun8!A33,CalcRun8!F22,CalcRun8!L22)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IF(AC35=CalcRun8!A33,CalcRun8!F23,CalcRun8!L23)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IF(AI35=CalcRun8!A33,CalcRun8!F24,CalcRun8!L24)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IF(AO35=CalcRun8!A33,CalcRun8!F25,CalcRun8!L25)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IF(AU35=CalcRun8!A33,CalcRun8!F26,CalcRun8!L26)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IF(BA35=CalcRun8!A33,CalcRun8!F27,CalcRun8!L27)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IF(BG35=CalcRun8!A33,CalcRun8!F28,CalcRun8!L28)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90jDE4PXRigtm9Uq3yJyrrdW5BofW23bHZD05HxeCI0o++GV9TdjquSyrk4K7L/hJUJfYfLFG01ZiGcIGWv6+g==" saltValue="r/DB0YZokHHtKeGRD7LDp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91" priority="3" operator="containsText" text="ERROR">
      <formula>NOT(ISERROR(SEARCH("ERROR",I5)))</formula>
    </cfRule>
  </conditionalFormatting>
  <conditionalFormatting sqref="N3">
    <cfRule type="containsText" dxfId="90" priority="1" operator="containsText" text="ERROR">
      <formula>NOT(ISERROR(SEARCH("ERROR",N3)))</formula>
    </cfRule>
  </conditionalFormatting>
  <conditionalFormatting sqref="N5">
    <cfRule type="cellIs" dxfId="89" priority="4" operator="equal">
      <formula>"ERROR"</formula>
    </cfRule>
  </conditionalFormatting>
  <conditionalFormatting sqref="N4:P4">
    <cfRule type="containsText" dxfId="88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B5582BCA-0D20-4D0A-A004-2519F0DEF562}">
      <formula1>"(Select One), End Cap, NATL-IP65/C90-L, NATL-IP65/C90-R, NATL-IP65/EW-03, NATL-IP65/EW-06"</formula1>
    </dataValidation>
    <dataValidation type="list" showInputMessage="1" showErrorMessage="1" sqref="B15" xr:uid="{7C41051D-19F5-4B52-AAC9-010724F6FFFC}">
      <formula1>"(Select One), /CP, /CPSP, /HW, /HWSP"</formula1>
    </dataValidation>
    <dataValidation type="list" allowBlank="1" showInputMessage="1" showErrorMessage="1" sqref="B4" xr:uid="{382803AF-BEC3-40FA-8FFB-B288CDF1200C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89E45C-A55A-4C91-8978-EA360EAC2D8F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F3F4-82E0-4E35-8DD3-9A9B0448C18A}">
  <sheetPr codeName="Sheet15"/>
  <dimension ref="A1:S79"/>
  <sheetViews>
    <sheetView zoomScale="85" zoomScaleNormal="85" workbookViewId="0">
      <selection activeCell="I42" sqref="I42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'Run8'!D15</f>
        <v>0</v>
      </c>
      <c r="C9" s="12">
        <f>'Run8'!F15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'Run8'!J15</f>
        <v>0</v>
      </c>
      <c r="C10" s="12">
        <f>'Run8'!L15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'Run8'!P15</f>
        <v>0</v>
      </c>
      <c r="C11" s="12">
        <f>'Run8'!R15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'Run8'!V15</f>
        <v>0</v>
      </c>
      <c r="C12" s="12">
        <f>'Run8'!X15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'Run8'!AB15</f>
        <v>0</v>
      </c>
      <c r="C13" s="12">
        <f>'Run8'!AD15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'Run8'!AH15</f>
        <v>0</v>
      </c>
      <c r="C14" s="12">
        <f>'Run8'!AJ15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'Run8'!AN15</f>
        <v>0</v>
      </c>
      <c r="C15" s="12">
        <f>'Run8'!AP15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'Run8'!AT15</f>
        <v>0</v>
      </c>
      <c r="C16" s="12">
        <f>'Run8'!AV15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'Run8'!AZ15</f>
        <v>0</v>
      </c>
      <c r="C17" s="12">
        <f>'Run8'!BB15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'Run8'!BF15</f>
        <v>0</v>
      </c>
      <c r="C18" s="12">
        <f>'Run8'!BH15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'Run8'!D33</f>
        <v>0</v>
      </c>
      <c r="C19" s="12">
        <f>'Run8'!F33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'Run8'!J33</f>
        <v>0</v>
      </c>
      <c r="C20" s="12">
        <f>'Run8'!L33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'Run8'!P33</f>
        <v>0</v>
      </c>
      <c r="C21" s="12">
        <f>'Run8'!R33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'Run8'!V33</f>
        <v>0</v>
      </c>
      <c r="C22" s="12">
        <f>'Run8'!X33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'Run8'!AB33</f>
        <v>0</v>
      </c>
      <c r="C23" s="12">
        <f>'Run8'!AD33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'Run8'!AH33</f>
        <v>0</v>
      </c>
      <c r="C24" s="12">
        <f>'Run8'!AJ33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'Run8'!AN33</f>
        <v>0</v>
      </c>
      <c r="C25" s="12">
        <f>'Run8'!AP33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'Run8'!AT33</f>
        <v>0</v>
      </c>
      <c r="C26" s="12">
        <f>'Run8'!AV33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'Run8'!AZ33</f>
        <v>0</v>
      </c>
      <c r="C27" s="12">
        <f>'Run8'!BB33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'Run8'!BF33</f>
        <v>0</v>
      </c>
      <c r="C28" s="12">
        <f>'Run8'!BH33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jncvEoPsIcW/0bqcby8OhYaS5U1F+8qotLZnaX15QhQAfgO5fp1FYANv/iA9f5LQ6fYmPV5cL4/YDVA/+zscQA==" saltValue="eyXKFoWNIsGwjJl5qLUw9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731F5-D913-48ED-838F-B9491877524D}">
  <sheetPr codeName="Sheet17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C16" sqref="C16:F16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CONCATENATE(IFERROR(CalcRun9!L30,""),Q4,"",Q5)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ROUNDDOWN((F19+L19+R19+X19+AD19+AJ19+AP19+AV19+BB19+BH19+F37+L37+R37+X37+AD37+AJ37+AP37+AV37+BB37+BH37)*CalcRun9!B3/12,0)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(F19+L19+R19+X19+AD19+AJ19+AP19+AV19+BB19+BH19+F37+L37+R37+X37+AD37+AJ37+AP37+AV37+BB37+BH37)*CalcRun9!B3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IF(E17=CalcRun9!A33,CalcRun9!H9,CalcRun9!N9)</f>
        <v>0</v>
      </c>
      <c r="E18" s="3" t="s">
        <v>24</v>
      </c>
      <c r="F18" s="17">
        <f>IF(E17=CalcRun9!A33,CalcRun9!I9,CalcRun9!O9)</f>
        <v>0</v>
      </c>
      <c r="G18" s="42"/>
      <c r="H18" s="42"/>
      <c r="I18" s="6" t="s">
        <v>23</v>
      </c>
      <c r="J18" s="16">
        <f>IF(K17=CalcRun9!A33,CalcRun9!H10,CalcRun9!N10)</f>
        <v>0</v>
      </c>
      <c r="K18" s="3" t="s">
        <v>24</v>
      </c>
      <c r="L18" s="17">
        <f>IF(K17=CalcRun9!A33,CalcRun9!I10,CalcRun9!O10)</f>
        <v>0</v>
      </c>
      <c r="M18" s="42"/>
      <c r="N18" s="42"/>
      <c r="O18" s="6" t="s">
        <v>23</v>
      </c>
      <c r="P18" s="16">
        <f>IF(Q17=CalcRun9!A33,CalcRun9!H11,CalcRun9!N11)</f>
        <v>0</v>
      </c>
      <c r="Q18" s="3" t="s">
        <v>24</v>
      </c>
      <c r="R18" s="17">
        <f>IF(Q17=CalcRun9!A33,CalcRun9!I11,CalcRun9!O11)</f>
        <v>0</v>
      </c>
      <c r="S18" s="42"/>
      <c r="T18" s="42"/>
      <c r="U18" s="6" t="s">
        <v>23</v>
      </c>
      <c r="V18" s="16">
        <f>IF(W17=CalcRun9!A33,CalcRun9!H12,CalcRun9!N12)</f>
        <v>0</v>
      </c>
      <c r="W18" s="3" t="s">
        <v>24</v>
      </c>
      <c r="X18" s="17">
        <f>IF(W17=CalcRun9!A33,CalcRun9!I12,CalcRun9!O12)</f>
        <v>0</v>
      </c>
      <c r="Y18" s="42"/>
      <c r="Z18" s="42"/>
      <c r="AA18" s="6" t="s">
        <v>23</v>
      </c>
      <c r="AB18" s="16">
        <f>IF(AC17=CalcRun9!A33,CalcRun9!H13,CalcRun9!N13)</f>
        <v>0</v>
      </c>
      <c r="AC18" s="3" t="s">
        <v>24</v>
      </c>
      <c r="AD18" s="17">
        <f>IF(AC17=CalcRun9!A33,CalcRun9!I13,CalcRun9!O13)</f>
        <v>0</v>
      </c>
      <c r="AE18" s="42"/>
      <c r="AF18" s="42"/>
      <c r="AG18" s="6" t="s">
        <v>23</v>
      </c>
      <c r="AH18" s="16">
        <f>IF(AI17=CalcRun9!A33,CalcRun9!H14,CalcRun9!N14)</f>
        <v>0</v>
      </c>
      <c r="AI18" s="3" t="s">
        <v>24</v>
      </c>
      <c r="AJ18" s="17">
        <f>IF(AI17=CalcRun9!A33,CalcRun9!I14,CalcRun9!O14)</f>
        <v>0</v>
      </c>
      <c r="AK18" s="42"/>
      <c r="AL18" s="42"/>
      <c r="AM18" s="6" t="s">
        <v>23</v>
      </c>
      <c r="AN18" s="16">
        <f>IF(AO17=CalcRun9!A33,CalcRun9!H15,CalcRun9!N15)</f>
        <v>0</v>
      </c>
      <c r="AO18" s="3" t="s">
        <v>24</v>
      </c>
      <c r="AP18" s="17">
        <f>IF(AO17=CalcRun9!A33,CalcRun9!I15,CalcRun9!O15)</f>
        <v>0</v>
      </c>
      <c r="AQ18" s="42"/>
      <c r="AR18" s="42"/>
      <c r="AS18" s="6" t="s">
        <v>23</v>
      </c>
      <c r="AT18" s="16">
        <f>IF(AU17=CalcRun9!A33,CalcRun9!H16,CalcRun9!N16)</f>
        <v>0</v>
      </c>
      <c r="AU18" s="3" t="s">
        <v>24</v>
      </c>
      <c r="AV18" s="17">
        <f>IF(AU17=CalcRun9!A33,CalcRun9!I16,CalcRun9!O16)</f>
        <v>0</v>
      </c>
      <c r="AW18" s="42"/>
      <c r="AX18" s="42"/>
      <c r="AY18" s="6" t="s">
        <v>23</v>
      </c>
      <c r="AZ18" s="16">
        <f>IF(BA17=CalcRun9!A33,CalcRun9!H17,CalcRun9!N17)</f>
        <v>0</v>
      </c>
      <c r="BA18" s="3" t="s">
        <v>24</v>
      </c>
      <c r="BB18" s="17">
        <f>IF(BA17=CalcRun9!A33,CalcRun9!I17,CalcRun9!O17)</f>
        <v>0</v>
      </c>
      <c r="BC18" s="42"/>
      <c r="BD18" s="42"/>
      <c r="BE18" s="6" t="s">
        <v>23</v>
      </c>
      <c r="BF18" s="16">
        <f>IF(BG17=CalcRun9!A33,CalcRun9!H18,CalcRun9!N18)</f>
        <v>0</v>
      </c>
      <c r="BG18" s="3" t="s">
        <v>24</v>
      </c>
      <c r="BH18" s="17">
        <f>IF(BG17=CalcRun9!A33,CalcRun9!I18,CalcRun9!O18)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IF(E17=CalcRun9!A33,CalcRun9!F9,CalcRun9!L9)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IF(K17=CalcRun9!A33,CalcRun9!F10,CalcRun9!L10)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IF(Q17=CalcRun9!A33,CalcRun9!F11,CalcRun9!L11)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IF(W17=CalcRun9!A33,CalcRun9!F12,CalcRun9!L12)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IF(AC17=CalcRun9!A33,CalcRun9!F13,CalcRun9!L13)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IF(AI17=CalcRun9!A33,CalcRun9!F14,CalcRun9!L14)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IF(AO17=CalcRun9!A33,CalcRun9!F15,CalcRun9!L15)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IF(AU17=CalcRun9!A33,CalcRun9!F16,CalcRun9!L16)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IF(BA17=CalcRun9!A33,CalcRun9!F17,CalcRun9!L17)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IF(BG17=CalcRun9!A33,CalcRun9!F18,CalcRun9!L18)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IF(E35=CalcRun9!A33,CalcRun9!H19,CalcRun9!N19)</f>
        <v>0</v>
      </c>
      <c r="E36" s="3" t="s">
        <v>24</v>
      </c>
      <c r="F36" s="17">
        <f>IF(E35=CalcRun9!A33,CalcRun9!I19,CalcRun9!O19)</f>
        <v>0</v>
      </c>
      <c r="G36" s="42"/>
      <c r="H36" s="42"/>
      <c r="I36" s="6" t="s">
        <v>23</v>
      </c>
      <c r="J36" s="16">
        <f>IF(K35=CalcRun9!A33,CalcRun9!H20,CalcRun9!N20)</f>
        <v>0</v>
      </c>
      <c r="K36" s="3" t="s">
        <v>24</v>
      </c>
      <c r="L36" s="17">
        <f>IF(K35=CalcRun9!A33,CalcRun9!I20,CalcRun9!O20)</f>
        <v>0</v>
      </c>
      <c r="M36" s="42"/>
      <c r="N36" s="42"/>
      <c r="O36" s="6" t="s">
        <v>23</v>
      </c>
      <c r="P36" s="16">
        <f>IF(Q35=CalcRun9!A33,CalcRun9!H21,CalcRun9!N21)</f>
        <v>0</v>
      </c>
      <c r="Q36" s="3" t="s">
        <v>24</v>
      </c>
      <c r="R36" s="17">
        <f>IF(Q35=CalcRun9!A33,CalcRun9!I21,CalcRun9!O21)</f>
        <v>0</v>
      </c>
      <c r="S36" s="42"/>
      <c r="T36" s="42"/>
      <c r="U36" s="6" t="s">
        <v>23</v>
      </c>
      <c r="V36" s="16">
        <f>IF(W35=CalcRun9!A33,CalcRun9!H22,CalcRun9!N22)</f>
        <v>0</v>
      </c>
      <c r="W36" s="3" t="s">
        <v>24</v>
      </c>
      <c r="X36" s="17">
        <f>IF(W35=CalcRun9!A33,CalcRun9!I22,CalcRun9!O22)</f>
        <v>0</v>
      </c>
      <c r="Y36" s="42"/>
      <c r="Z36" s="42"/>
      <c r="AA36" s="6" t="s">
        <v>23</v>
      </c>
      <c r="AB36" s="16">
        <f>IF(AC35=CalcRun9!A33,CalcRun9!H23,CalcRun9!N23)</f>
        <v>0</v>
      </c>
      <c r="AC36" s="3" t="s">
        <v>24</v>
      </c>
      <c r="AD36" s="17">
        <f>IF(AC35=CalcRun9!A33,CalcRun9!I23,CalcRun9!O23)</f>
        <v>0</v>
      </c>
      <c r="AE36" s="42"/>
      <c r="AF36" s="42"/>
      <c r="AG36" s="6" t="s">
        <v>23</v>
      </c>
      <c r="AH36" s="16">
        <f>IF(AI35=CalcRun9!A33,CalcRun9!H24,CalcRun9!N24)</f>
        <v>0</v>
      </c>
      <c r="AI36" s="3" t="s">
        <v>24</v>
      </c>
      <c r="AJ36" s="17">
        <f>IF(AI35=CalcRun9!A33,CalcRun9!I24,CalcRun9!O24)</f>
        <v>0</v>
      </c>
      <c r="AK36" s="42"/>
      <c r="AL36" s="42"/>
      <c r="AM36" s="6" t="s">
        <v>23</v>
      </c>
      <c r="AN36" s="16">
        <f>IF(AO35=CalcRun9!A33,CalcRun9!H25,CalcRun9!N25)</f>
        <v>0</v>
      </c>
      <c r="AO36" s="3" t="s">
        <v>24</v>
      </c>
      <c r="AP36" s="17">
        <f>IF(AO35=CalcRun9!A33,CalcRun9!I25,CalcRun9!O25)</f>
        <v>0</v>
      </c>
      <c r="AQ36" s="42"/>
      <c r="AR36" s="42"/>
      <c r="AS36" s="6" t="s">
        <v>23</v>
      </c>
      <c r="AT36" s="16">
        <f>IF(AU35=CalcRun9!A33,CalcRun9!H26,CalcRun9!N26)</f>
        <v>0</v>
      </c>
      <c r="AU36" s="3" t="s">
        <v>24</v>
      </c>
      <c r="AV36" s="17">
        <f>IF(AU35=CalcRun9!A33,CalcRun9!I26,CalcRun9!O26)</f>
        <v>0</v>
      </c>
      <c r="AW36" s="42"/>
      <c r="AX36" s="42"/>
      <c r="AY36" s="6" t="s">
        <v>23</v>
      </c>
      <c r="AZ36" s="16">
        <f>IF(BA35=CalcRun9!A33,CalcRun9!H27,CalcRun9!N27)</f>
        <v>0</v>
      </c>
      <c r="BA36" s="3" t="s">
        <v>24</v>
      </c>
      <c r="BB36" s="17">
        <f>IF(BA35=CalcRun9!A33,CalcRun9!I27,CalcRun9!O27)</f>
        <v>0</v>
      </c>
      <c r="BC36" s="42"/>
      <c r="BD36" s="42"/>
      <c r="BE36" s="6" t="s">
        <v>23</v>
      </c>
      <c r="BF36" s="16">
        <f>IF(BG35=CalcRun9!A33,CalcRun9!H28,CalcRun9!N28)</f>
        <v>0</v>
      </c>
      <c r="BG36" s="3" t="s">
        <v>24</v>
      </c>
      <c r="BH36" s="17">
        <f>IF(BG35=CalcRun9!A33,CalcRun9!I28,CalcRun9!O28)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IF(E35=CalcRun9!A33,CalcRun9!F19,CalcRun9!L19)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IF(K35=CalcRun9!A33,CalcRun9!F20,CalcRun9!L20)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IF(Q35=CalcRun9!A33,CalcRun9!F21,CalcRun9!L21)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IF(W35=CalcRun9!A33,CalcRun9!F22,CalcRun9!L22)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IF(AC35=CalcRun9!A33,CalcRun9!F23,CalcRun9!L23)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IF(AI35=CalcRun9!A33,CalcRun9!F24,CalcRun9!L24)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IF(AO35=CalcRun9!A33,CalcRun9!F25,CalcRun9!L25)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IF(AU35=CalcRun9!A33,CalcRun9!F26,CalcRun9!L26)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IF(BA35=CalcRun9!A33,CalcRun9!F27,CalcRun9!L27)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IF(BG35=CalcRun9!A33,CalcRun9!F28,CalcRun9!L28)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2QL6Bg6wtyG5jFKOp2hXP72PmUApnmmsMLwo0ggyNB3+ZgQvFLFFMyw2JbEpsaEGOmcfzV3xMIQkz+mu1DLyFQ==" saltValue="ll/U9vMf7RlcHqq3AWiey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87" priority="3" operator="containsText" text="ERROR">
      <formula>NOT(ISERROR(SEARCH("ERROR",I5)))</formula>
    </cfRule>
  </conditionalFormatting>
  <conditionalFormatting sqref="N3">
    <cfRule type="containsText" dxfId="86" priority="1" operator="containsText" text="ERROR">
      <formula>NOT(ISERROR(SEARCH("ERROR",N3)))</formula>
    </cfRule>
  </conditionalFormatting>
  <conditionalFormatting sqref="N5">
    <cfRule type="cellIs" dxfId="85" priority="4" operator="equal">
      <formula>"ERROR"</formula>
    </cfRule>
  </conditionalFormatting>
  <conditionalFormatting sqref="N4:P4">
    <cfRule type="containsText" dxfId="84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901662BE-150E-4E91-8B5F-7207AB5C7BF3}">
      <formula1>"2700K, 3000K, 3500K, 4000K"</formula1>
    </dataValidation>
    <dataValidation type="list" showInputMessage="1" showErrorMessage="1" sqref="B15" xr:uid="{D8578FAA-3316-4CDF-9D38-FA11B2459B65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A3D76078-F7C4-4D63-8EAE-2C5CBFA7C8D8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603DA5-D9CA-4ABA-9532-4B6339DABC47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B963-574D-45A7-B7A3-864B2FBE7912}">
  <sheetPr codeName="Sheet20"/>
  <dimension ref="A1:S79"/>
  <sheetViews>
    <sheetView zoomScale="85" zoomScaleNormal="85" workbookViewId="0">
      <selection activeCell="I31" sqref="I31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'Run9'!D15</f>
        <v>0</v>
      </c>
      <c r="C9" s="12">
        <f>'Run9'!F15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'Run9'!J15</f>
        <v>0</v>
      </c>
      <c r="C10" s="12">
        <f>'Run9'!L15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'Run9'!P15</f>
        <v>0</v>
      </c>
      <c r="C11" s="12">
        <f>'Run9'!R15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'Run9'!V15</f>
        <v>0</v>
      </c>
      <c r="C12" s="12">
        <f>'Run9'!X15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'Run9'!AB15</f>
        <v>0</v>
      </c>
      <c r="C13" s="12">
        <f>'Run9'!AD15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'Run9'!AH15</f>
        <v>0</v>
      </c>
      <c r="C14" s="12">
        <f>'Run9'!AJ15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'Run9'!AN15</f>
        <v>0</v>
      </c>
      <c r="C15" s="12">
        <f>'Run9'!AP15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'Run9'!AT15</f>
        <v>0</v>
      </c>
      <c r="C16" s="12">
        <f>'Run9'!AV15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'Run9'!AZ15</f>
        <v>0</v>
      </c>
      <c r="C17" s="12">
        <f>'Run9'!BB15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'Run9'!BF15</f>
        <v>0</v>
      </c>
      <c r="C18" s="12">
        <f>'Run9'!BH15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'Run9'!D33</f>
        <v>0</v>
      </c>
      <c r="C19" s="12">
        <f>'Run9'!F33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'Run9'!J33</f>
        <v>0</v>
      </c>
      <c r="C20" s="12">
        <f>'Run9'!L33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'Run9'!P33</f>
        <v>0</v>
      </c>
      <c r="C21" s="12">
        <f>'Run9'!R33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'Run9'!V33</f>
        <v>0</v>
      </c>
      <c r="C22" s="12">
        <f>'Run9'!X33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'Run9'!AB33</f>
        <v>0</v>
      </c>
      <c r="C23" s="12">
        <f>'Run9'!AD33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'Run9'!AH33</f>
        <v>0</v>
      </c>
      <c r="C24" s="12">
        <f>'Run9'!AJ33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'Run9'!AN33</f>
        <v>0</v>
      </c>
      <c r="C25" s="12">
        <f>'Run9'!AP33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'Run9'!AT33</f>
        <v>0</v>
      </c>
      <c r="C26" s="12">
        <f>'Run9'!AV33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'Run9'!AZ33</f>
        <v>0</v>
      </c>
      <c r="C27" s="12">
        <f>'Run9'!BB33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'Run9'!BF33</f>
        <v>0</v>
      </c>
      <c r="C28" s="12">
        <f>'Run9'!BH33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CbVmexfCN1sr7YqUj8Xhq9YfYa6WC4zE6sa1bVVYaNp+bGDX2TPIF1XChX+KT8oVF23PARlCHSxhMLX22n6YZg==" saltValue="RoZKm/1w1xjGUckWkr77y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7DA2-2510-48BA-9598-D3522A3D7E3B}">
  <sheetPr codeName="Sheet19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CONCATENATE(IFERROR(CalcRun10!L30,""),Q4,"",Q5)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ROUNDDOWN((F19+L19+R19+X19+AD19+AJ19+AP19+AV19+BB19+BH19+F37+L37+R37+X37+AD37+AJ37+AP37+AV37+BB37+BH37)*CalcRun10!B3/12,0)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(F19+L19+R19+X19+AD19+AJ19+AP19+AV19+BB19+BH19+F37+L37+R37+X37+AD37+AJ37+AP37+AV37+BB37+BH37)*CalcRun10!B3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IF(E17=CalcRun10!A33,CalcRun10!H9,CalcRun10!N9)</f>
        <v>0</v>
      </c>
      <c r="E18" s="3" t="s">
        <v>24</v>
      </c>
      <c r="F18" s="17">
        <f>IF(E17=CalcRun10!A33,CalcRun10!I9,CalcRun10!O9)</f>
        <v>0</v>
      </c>
      <c r="G18" s="42"/>
      <c r="H18" s="42"/>
      <c r="I18" s="6" t="s">
        <v>23</v>
      </c>
      <c r="J18" s="16">
        <f>IF(K17=CalcRun10!A33,CalcRun10!H10,CalcRun10!N10)</f>
        <v>0</v>
      </c>
      <c r="K18" s="3" t="s">
        <v>24</v>
      </c>
      <c r="L18" s="17">
        <f>IF(K17=CalcRun10!A33,CalcRun10!I10,CalcRun10!O10)</f>
        <v>0</v>
      </c>
      <c r="M18" s="42"/>
      <c r="N18" s="42"/>
      <c r="O18" s="6" t="s">
        <v>23</v>
      </c>
      <c r="P18" s="16">
        <f>IF(Q17=CalcRun10!A33,CalcRun10!H11,CalcRun10!N11)</f>
        <v>0</v>
      </c>
      <c r="Q18" s="3" t="s">
        <v>24</v>
      </c>
      <c r="R18" s="17">
        <f>IF(Q17=CalcRun10!A33,CalcRun10!I11,CalcRun10!O11)</f>
        <v>0</v>
      </c>
      <c r="S18" s="42"/>
      <c r="T18" s="42"/>
      <c r="U18" s="6" t="s">
        <v>23</v>
      </c>
      <c r="V18" s="16">
        <f>IF(W17=CalcRun10!A33,CalcRun10!H12,CalcRun10!N12)</f>
        <v>0</v>
      </c>
      <c r="W18" s="3" t="s">
        <v>24</v>
      </c>
      <c r="X18" s="17">
        <f>IF(W17=CalcRun10!A33,CalcRun10!I12,CalcRun10!O12)</f>
        <v>0</v>
      </c>
      <c r="Y18" s="42"/>
      <c r="Z18" s="42"/>
      <c r="AA18" s="6" t="s">
        <v>23</v>
      </c>
      <c r="AB18" s="16">
        <f>IF(AC17=CalcRun10!A33,CalcRun10!H13,CalcRun10!N13)</f>
        <v>0</v>
      </c>
      <c r="AC18" s="3" t="s">
        <v>24</v>
      </c>
      <c r="AD18" s="17">
        <f>IF(AC17=CalcRun10!A33,CalcRun10!I13,CalcRun10!O13)</f>
        <v>0</v>
      </c>
      <c r="AE18" s="42"/>
      <c r="AF18" s="42"/>
      <c r="AG18" s="6" t="s">
        <v>23</v>
      </c>
      <c r="AH18" s="16">
        <f>IF(AI17=CalcRun10!A33,CalcRun10!H14,CalcRun10!N14)</f>
        <v>0</v>
      </c>
      <c r="AI18" s="3" t="s">
        <v>24</v>
      </c>
      <c r="AJ18" s="17">
        <f>IF(AI17=CalcRun10!A33,CalcRun10!I14,CalcRun10!O14)</f>
        <v>0</v>
      </c>
      <c r="AK18" s="42"/>
      <c r="AL18" s="42"/>
      <c r="AM18" s="6" t="s">
        <v>23</v>
      </c>
      <c r="AN18" s="16">
        <f>IF(AO17=CalcRun10!A33,CalcRun10!H15,CalcRun10!N15)</f>
        <v>0</v>
      </c>
      <c r="AO18" s="3" t="s">
        <v>24</v>
      </c>
      <c r="AP18" s="17">
        <f>IF(AO17=CalcRun10!A33,CalcRun10!I15,CalcRun10!O15)</f>
        <v>0</v>
      </c>
      <c r="AQ18" s="42"/>
      <c r="AR18" s="42"/>
      <c r="AS18" s="6" t="s">
        <v>23</v>
      </c>
      <c r="AT18" s="16">
        <f>IF(AU17=CalcRun10!A33,CalcRun10!H16,CalcRun10!N16)</f>
        <v>0</v>
      </c>
      <c r="AU18" s="3" t="s">
        <v>24</v>
      </c>
      <c r="AV18" s="17">
        <f>IF(AU17=CalcRun10!A33,CalcRun10!I16,CalcRun10!O16)</f>
        <v>0</v>
      </c>
      <c r="AW18" s="42"/>
      <c r="AX18" s="42"/>
      <c r="AY18" s="6" t="s">
        <v>23</v>
      </c>
      <c r="AZ18" s="16">
        <f>IF(BA17=CalcRun10!A33,CalcRun10!H17,CalcRun10!N17)</f>
        <v>0</v>
      </c>
      <c r="BA18" s="3" t="s">
        <v>24</v>
      </c>
      <c r="BB18" s="17">
        <f>IF(BA17=CalcRun10!A33,CalcRun10!I17,CalcRun10!O17)</f>
        <v>0</v>
      </c>
      <c r="BC18" s="42"/>
      <c r="BD18" s="42"/>
      <c r="BE18" s="6" t="s">
        <v>23</v>
      </c>
      <c r="BF18" s="16">
        <f>IF(BG17=CalcRun10!A33,CalcRun10!H18,CalcRun10!N18)</f>
        <v>0</v>
      </c>
      <c r="BG18" s="3" t="s">
        <v>24</v>
      </c>
      <c r="BH18" s="17">
        <f>IF(BG17=CalcRun10!A33,CalcRun10!I18,CalcRun10!O18)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IF(E17=CalcRun10!A33,CalcRun10!F9,CalcRun10!L9)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IF(K17=CalcRun10!A33,CalcRun10!F10,CalcRun10!L10)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IF(Q17=CalcRun10!A33,CalcRun10!F11,CalcRun10!L11)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IF(W17=CalcRun10!A33,CalcRun10!F12,CalcRun10!L12)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IF(AC17=CalcRun10!A33,CalcRun10!F13,CalcRun10!L13)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IF(AI17=CalcRun10!A33,CalcRun10!F14,CalcRun10!L14)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IF(AO17=CalcRun10!A33,CalcRun10!F15,CalcRun10!L15)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IF(AU17=CalcRun10!A33,CalcRun10!F16,CalcRun10!L16)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IF(BA17=CalcRun10!A33,CalcRun10!F17,CalcRun10!L17)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IF(BG17=CalcRun10!A33,CalcRun10!F18,CalcRun10!L18)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IF(E35=CalcRun10!A33,CalcRun10!H19,CalcRun10!N19)</f>
        <v>0</v>
      </c>
      <c r="E36" s="3" t="s">
        <v>24</v>
      </c>
      <c r="F36" s="17">
        <f>IF(E35=CalcRun10!A33,CalcRun10!I19,CalcRun10!O19)</f>
        <v>0</v>
      </c>
      <c r="G36" s="42"/>
      <c r="H36" s="42"/>
      <c r="I36" s="6" t="s">
        <v>23</v>
      </c>
      <c r="J36" s="16">
        <f>IF(K35=CalcRun10!A33,CalcRun10!H20,CalcRun10!N20)</f>
        <v>0</v>
      </c>
      <c r="K36" s="3" t="s">
        <v>24</v>
      </c>
      <c r="L36" s="17">
        <f>IF(K35=CalcRun10!A33,CalcRun10!I20,CalcRun10!O20)</f>
        <v>0</v>
      </c>
      <c r="M36" s="42"/>
      <c r="N36" s="42"/>
      <c r="O36" s="6" t="s">
        <v>23</v>
      </c>
      <c r="P36" s="16">
        <f>IF(Q35=CalcRun10!A33,CalcRun10!H21,CalcRun10!N21)</f>
        <v>0</v>
      </c>
      <c r="Q36" s="3" t="s">
        <v>24</v>
      </c>
      <c r="R36" s="17">
        <f>IF(Q35=CalcRun10!A33,CalcRun10!I21,CalcRun10!O21)</f>
        <v>0</v>
      </c>
      <c r="S36" s="42"/>
      <c r="T36" s="42"/>
      <c r="U36" s="6" t="s">
        <v>23</v>
      </c>
      <c r="V36" s="16">
        <f>IF(W35=CalcRun10!A33,CalcRun10!H22,CalcRun10!N22)</f>
        <v>0</v>
      </c>
      <c r="W36" s="3" t="s">
        <v>24</v>
      </c>
      <c r="X36" s="17">
        <f>IF(W35=CalcRun10!A33,CalcRun10!I22,CalcRun10!O22)</f>
        <v>0</v>
      </c>
      <c r="Y36" s="42"/>
      <c r="Z36" s="42"/>
      <c r="AA36" s="6" t="s">
        <v>23</v>
      </c>
      <c r="AB36" s="16">
        <f>IF(AC35=CalcRun10!A33,CalcRun10!H23,CalcRun10!N23)</f>
        <v>0</v>
      </c>
      <c r="AC36" s="3" t="s">
        <v>24</v>
      </c>
      <c r="AD36" s="17">
        <f>IF(AC35=CalcRun10!A33,CalcRun10!I23,CalcRun10!O23)</f>
        <v>0</v>
      </c>
      <c r="AE36" s="42"/>
      <c r="AF36" s="42"/>
      <c r="AG36" s="6" t="s">
        <v>23</v>
      </c>
      <c r="AH36" s="16">
        <f>IF(AI35=CalcRun10!A33,CalcRun10!H24,CalcRun10!N24)</f>
        <v>0</v>
      </c>
      <c r="AI36" s="3" t="s">
        <v>24</v>
      </c>
      <c r="AJ36" s="17">
        <f>IF(AI35=CalcRun10!A33,CalcRun10!I24,CalcRun10!O24)</f>
        <v>0</v>
      </c>
      <c r="AK36" s="42"/>
      <c r="AL36" s="42"/>
      <c r="AM36" s="6" t="s">
        <v>23</v>
      </c>
      <c r="AN36" s="16">
        <f>IF(AO35=CalcRun10!A33,CalcRun10!H25,CalcRun10!N25)</f>
        <v>0</v>
      </c>
      <c r="AO36" s="3" t="s">
        <v>24</v>
      </c>
      <c r="AP36" s="17">
        <f>IF(AO35=CalcRun10!A33,CalcRun10!I25,CalcRun10!O25)</f>
        <v>0</v>
      </c>
      <c r="AQ36" s="42"/>
      <c r="AR36" s="42"/>
      <c r="AS36" s="6" t="s">
        <v>23</v>
      </c>
      <c r="AT36" s="16">
        <f>IF(AU35=CalcRun10!A33,CalcRun10!H26,CalcRun10!N26)</f>
        <v>0</v>
      </c>
      <c r="AU36" s="3" t="s">
        <v>24</v>
      </c>
      <c r="AV36" s="17">
        <f>IF(AU35=CalcRun10!A33,CalcRun10!I26,CalcRun10!O26)</f>
        <v>0</v>
      </c>
      <c r="AW36" s="42"/>
      <c r="AX36" s="42"/>
      <c r="AY36" s="6" t="s">
        <v>23</v>
      </c>
      <c r="AZ36" s="16">
        <f>IF(BA35=CalcRun10!A33,CalcRun10!H27,CalcRun10!N27)</f>
        <v>0</v>
      </c>
      <c r="BA36" s="3" t="s">
        <v>24</v>
      </c>
      <c r="BB36" s="17">
        <f>IF(BA35=CalcRun10!A33,CalcRun10!I27,CalcRun10!O27)</f>
        <v>0</v>
      </c>
      <c r="BC36" s="42"/>
      <c r="BD36" s="42"/>
      <c r="BE36" s="6" t="s">
        <v>23</v>
      </c>
      <c r="BF36" s="16">
        <f>IF(BG35=CalcRun10!A33,CalcRun10!H28,CalcRun10!N28)</f>
        <v>0</v>
      </c>
      <c r="BG36" s="3" t="s">
        <v>24</v>
      </c>
      <c r="BH36" s="17">
        <f>IF(BG35=CalcRun10!A33,CalcRun10!I28,CalcRun10!O28)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IF(E35=CalcRun10!A33,CalcRun10!F19,CalcRun10!L19)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IF(K35=CalcRun10!A33,CalcRun10!F20,CalcRun10!L20)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IF(Q35=CalcRun10!A33,CalcRun10!F21,CalcRun10!L21)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IF(W35=CalcRun10!A33,CalcRun10!F22,CalcRun10!L22)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IF(AC35=CalcRun10!A33,CalcRun10!F23,CalcRun10!L23)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IF(AI35=CalcRun10!A33,CalcRun10!F24,CalcRun10!L24)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IF(AO35=CalcRun10!A33,CalcRun10!F25,CalcRun10!L25)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IF(AU35=CalcRun10!A33,CalcRun10!F26,CalcRun10!L26)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IF(BA35=CalcRun10!A33,CalcRun10!F27,CalcRun10!L27)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IF(BG35=CalcRun10!A33,CalcRun10!F28,CalcRun10!L28)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6SoOQkUece9UJ00DKaE90xDeYnEnZnAnMwsvZVqV1TfagOUrCmjCLBsFxpFgXDCifohxiWYYfTNapiH2jiNnHA==" saltValue="1o7y9maUMTuqCHu0hx0N2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83" priority="3" operator="containsText" text="ERROR">
      <formula>NOT(ISERROR(SEARCH("ERROR",I5)))</formula>
    </cfRule>
  </conditionalFormatting>
  <conditionalFormatting sqref="N3">
    <cfRule type="containsText" dxfId="82" priority="1" operator="containsText" text="ERROR">
      <formula>NOT(ISERROR(SEARCH("ERROR",N3)))</formula>
    </cfRule>
  </conditionalFormatting>
  <conditionalFormatting sqref="N5">
    <cfRule type="cellIs" dxfId="81" priority="4" operator="equal">
      <formula>"ERROR"</formula>
    </cfRule>
  </conditionalFormatting>
  <conditionalFormatting sqref="N4:P4">
    <cfRule type="containsText" dxfId="80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3776ACD9-6F45-439C-9EA7-2D8DB1529666}">
      <formula1>"(Select One), End Cap, NATL-IP65/C90-L, NATL-IP65/C90-R, NATL-IP65/EW-03, NATL-IP65/EW-06"</formula1>
    </dataValidation>
    <dataValidation type="list" showInputMessage="1" showErrorMessage="1" sqref="B15" xr:uid="{56566722-0CDA-4561-BC41-7227D216F7EF}">
      <formula1>"(Select One), /CP, /CPSP, /HW, /HWSP"</formula1>
    </dataValidation>
    <dataValidation type="list" allowBlank="1" showInputMessage="1" showErrorMessage="1" sqref="B4" xr:uid="{6155FE80-06CC-4203-802C-20C3664DD1E5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8A358-5666-4D68-BF5D-1555A80E54BB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644E-9DD3-4AE1-B9DE-19070BA542CE}">
  <sheetPr codeName="Sheet18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'Run10'!D15</f>
        <v>0</v>
      </c>
      <c r="C9" s="12">
        <f>'Run10'!F15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'Run10'!J15</f>
        <v>0</v>
      </c>
      <c r="C10" s="12">
        <f>'Run10'!L15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'Run10'!P15</f>
        <v>0</v>
      </c>
      <c r="C11" s="12">
        <f>'Run10'!R15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'Run10'!V15</f>
        <v>0</v>
      </c>
      <c r="C12" s="12">
        <f>'Run10'!X15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'Run10'!AB15</f>
        <v>0</v>
      </c>
      <c r="C13" s="12">
        <f>'Run10'!AD15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'Run10'!AH15</f>
        <v>0</v>
      </c>
      <c r="C14" s="12">
        <f>'Run10'!AJ15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'Run10'!AN15</f>
        <v>0</v>
      </c>
      <c r="C15" s="12">
        <f>'Run10'!AP15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'Run10'!AT15</f>
        <v>0</v>
      </c>
      <c r="C16" s="12">
        <f>'Run10'!AV15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'Run10'!AZ15</f>
        <v>0</v>
      </c>
      <c r="C17" s="12">
        <f>'Run10'!BB15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'Run10'!BF15</f>
        <v>0</v>
      </c>
      <c r="C18" s="12">
        <f>'Run10'!BH15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'Run10'!D33</f>
        <v>0</v>
      </c>
      <c r="C19" s="12">
        <f>'Run10'!F33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'Run10'!J33</f>
        <v>0</v>
      </c>
      <c r="C20" s="12">
        <f>'Run10'!L33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'Run10'!P33</f>
        <v>0</v>
      </c>
      <c r="C21" s="12">
        <f>'Run10'!R33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'Run10'!V33</f>
        <v>0</v>
      </c>
      <c r="C22" s="12">
        <f>'Run10'!X33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'Run10'!AB33</f>
        <v>0</v>
      </c>
      <c r="C23" s="12">
        <f>'Run10'!AD33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'Run10'!AH33</f>
        <v>0</v>
      </c>
      <c r="C24" s="12">
        <f>'Run10'!AJ33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'Run10'!AN33</f>
        <v>0</v>
      </c>
      <c r="C25" s="12">
        <f>'Run10'!AP33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'Run10'!AT33</f>
        <v>0</v>
      </c>
      <c r="C26" s="12">
        <f>'Run10'!AV33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'Run10'!AZ33</f>
        <v>0</v>
      </c>
      <c r="C27" s="12">
        <f>'Run10'!BB33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'Run10'!BF33</f>
        <v>0</v>
      </c>
      <c r="C28" s="12">
        <f>'Run10'!BH33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od0FO6kjFS7gibUOBBumgJ6F7hmkZr6j+cXwJpLF+XkT7V0LIdwGOYVh0SR+gfULrAEr4qyUNyhVEPs8/38DCw==" saltValue="PgWby3kUBdRELMOGQVWn3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0D05-3859-4FC8-8BED-6103307612CC}">
  <sheetPr codeName="Sheet22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CONCATENATE(IFERROR(CalcRun11!L30,""),Q4,"",Q5)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ROUNDDOWN((F19+L19+R19+X19+AD19+AJ19+AP19+AV19+BB19+BH19+F37+L37+R37+X37+AD37+AJ37+AP37+AV37+BB37+BH37)*CalcRun11!B3/12,0)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(F19+L19+R19+X19+AD19+AJ19+AP19+AV19+BB19+BH19+F37+L37+R37+X37+AD37+AJ37+AP37+AV37+BB37+BH37)*CalcRun11!B3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IF(E17=CalcRun11!A33,CalcRun11!H9,CalcRun11!N9)</f>
        <v>0</v>
      </c>
      <c r="E18" s="3" t="s">
        <v>24</v>
      </c>
      <c r="F18" s="17">
        <f>IF(E17=CalcRun11!A33,CalcRun11!I9,CalcRun11!O9)</f>
        <v>0</v>
      </c>
      <c r="G18" s="42"/>
      <c r="H18" s="42"/>
      <c r="I18" s="6" t="s">
        <v>23</v>
      </c>
      <c r="J18" s="16">
        <f>IF(K17=CalcRun11!A33,CalcRun11!H10,CalcRun11!N10)</f>
        <v>0</v>
      </c>
      <c r="K18" s="3" t="s">
        <v>24</v>
      </c>
      <c r="L18" s="17">
        <f>IF(K17=CalcRun11!A33,CalcRun11!I10,CalcRun11!O10)</f>
        <v>0</v>
      </c>
      <c r="M18" s="42"/>
      <c r="N18" s="42"/>
      <c r="O18" s="6" t="s">
        <v>23</v>
      </c>
      <c r="P18" s="16">
        <f>IF(Q17=CalcRun11!A33,CalcRun11!H11,CalcRun11!N11)</f>
        <v>0</v>
      </c>
      <c r="Q18" s="3" t="s">
        <v>24</v>
      </c>
      <c r="R18" s="17">
        <f>IF(Q17=CalcRun11!A33,CalcRun11!I11,CalcRun11!O11)</f>
        <v>0</v>
      </c>
      <c r="S18" s="42"/>
      <c r="T18" s="42"/>
      <c r="U18" s="6" t="s">
        <v>23</v>
      </c>
      <c r="V18" s="16">
        <f>IF(W17=CalcRun11!A33,CalcRun11!H12,CalcRun11!N12)</f>
        <v>0</v>
      </c>
      <c r="W18" s="3" t="s">
        <v>24</v>
      </c>
      <c r="X18" s="17">
        <f>IF(W17=CalcRun11!A33,CalcRun11!I12,CalcRun11!O12)</f>
        <v>0</v>
      </c>
      <c r="Y18" s="42"/>
      <c r="Z18" s="42"/>
      <c r="AA18" s="6" t="s">
        <v>23</v>
      </c>
      <c r="AB18" s="16">
        <f>IF(AC17=CalcRun11!A33,CalcRun11!H13,CalcRun11!N13)</f>
        <v>0</v>
      </c>
      <c r="AC18" s="3" t="s">
        <v>24</v>
      </c>
      <c r="AD18" s="17">
        <f>IF(AC17=CalcRun11!A33,CalcRun11!I13,CalcRun11!O13)</f>
        <v>0</v>
      </c>
      <c r="AE18" s="42"/>
      <c r="AF18" s="42"/>
      <c r="AG18" s="6" t="s">
        <v>23</v>
      </c>
      <c r="AH18" s="16">
        <f>IF(AI17=CalcRun11!A33,CalcRun11!H14,CalcRun11!N14)</f>
        <v>0</v>
      </c>
      <c r="AI18" s="3" t="s">
        <v>24</v>
      </c>
      <c r="AJ18" s="17">
        <f>IF(AI17=CalcRun11!A33,CalcRun11!I14,CalcRun11!O14)</f>
        <v>0</v>
      </c>
      <c r="AK18" s="42"/>
      <c r="AL18" s="42"/>
      <c r="AM18" s="6" t="s">
        <v>23</v>
      </c>
      <c r="AN18" s="16">
        <f>IF(AO17=CalcRun11!A33,CalcRun11!H15,CalcRun11!N15)</f>
        <v>0</v>
      </c>
      <c r="AO18" s="3" t="s">
        <v>24</v>
      </c>
      <c r="AP18" s="17">
        <f>IF(AO17=CalcRun11!A33,CalcRun11!I15,CalcRun11!O15)</f>
        <v>0</v>
      </c>
      <c r="AQ18" s="42"/>
      <c r="AR18" s="42"/>
      <c r="AS18" s="6" t="s">
        <v>23</v>
      </c>
      <c r="AT18" s="16">
        <f>IF(AU17=CalcRun11!A33,CalcRun11!H16,CalcRun11!N16)</f>
        <v>0</v>
      </c>
      <c r="AU18" s="3" t="s">
        <v>24</v>
      </c>
      <c r="AV18" s="17">
        <f>IF(AU17=CalcRun11!A33,CalcRun11!I16,CalcRun11!O16)</f>
        <v>0</v>
      </c>
      <c r="AW18" s="42"/>
      <c r="AX18" s="42"/>
      <c r="AY18" s="6" t="s">
        <v>23</v>
      </c>
      <c r="AZ18" s="16">
        <f>IF(BA17=CalcRun11!A33,CalcRun11!H17,CalcRun11!N17)</f>
        <v>0</v>
      </c>
      <c r="BA18" s="3" t="s">
        <v>24</v>
      </c>
      <c r="BB18" s="17">
        <f>IF(BA17=CalcRun11!A33,CalcRun11!I17,CalcRun11!O17)</f>
        <v>0</v>
      </c>
      <c r="BC18" s="42"/>
      <c r="BD18" s="42"/>
      <c r="BE18" s="6" t="s">
        <v>23</v>
      </c>
      <c r="BF18" s="16">
        <f>IF(BG17=CalcRun11!A33,CalcRun11!H18,CalcRun11!N18)</f>
        <v>0</v>
      </c>
      <c r="BG18" s="3" t="s">
        <v>24</v>
      </c>
      <c r="BH18" s="17">
        <f>IF(BG17=CalcRun11!A33,CalcRun11!I18,CalcRun11!O18)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IF(E17=CalcRun11!A33,CalcRun11!F9,CalcRun11!L9)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IF(K17=CalcRun11!A33,CalcRun11!F10,CalcRun11!L10)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IF(Q17=CalcRun11!A33,CalcRun11!F11,CalcRun11!L11)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IF(W17=CalcRun11!A33,CalcRun11!F12,CalcRun11!L12)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IF(AC17=CalcRun11!A33,CalcRun11!F13,CalcRun11!L13)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IF(AI17=CalcRun11!A33,CalcRun11!F14,CalcRun11!L14)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IF(AO17=CalcRun11!A33,CalcRun11!F15,CalcRun11!L15)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IF(AU17=CalcRun11!A33,CalcRun11!F16,CalcRun11!L16)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IF(BA17=CalcRun11!A33,CalcRun11!F17,CalcRun11!L17)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IF(BG17=CalcRun11!A33,CalcRun11!F18,CalcRun11!L18)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IF(E35=CalcRun11!A33,CalcRun11!H19,CalcRun11!N19)</f>
        <v>0</v>
      </c>
      <c r="E36" s="3" t="s">
        <v>24</v>
      </c>
      <c r="F36" s="17">
        <f>IF(E35=CalcRun11!A33,CalcRun11!I19,CalcRun11!O19)</f>
        <v>0</v>
      </c>
      <c r="G36" s="42"/>
      <c r="H36" s="42"/>
      <c r="I36" s="6" t="s">
        <v>23</v>
      </c>
      <c r="J36" s="16">
        <f>IF(K35=CalcRun11!A33,CalcRun11!H20,CalcRun11!N20)</f>
        <v>0</v>
      </c>
      <c r="K36" s="3" t="s">
        <v>24</v>
      </c>
      <c r="L36" s="17">
        <f>IF(K35=CalcRun11!A33,CalcRun11!I20,CalcRun11!O20)</f>
        <v>0</v>
      </c>
      <c r="M36" s="42"/>
      <c r="N36" s="42"/>
      <c r="O36" s="6" t="s">
        <v>23</v>
      </c>
      <c r="P36" s="16">
        <f>IF(Q35=CalcRun11!A33,CalcRun11!H21,CalcRun11!N21)</f>
        <v>0</v>
      </c>
      <c r="Q36" s="3" t="s">
        <v>24</v>
      </c>
      <c r="R36" s="17">
        <f>IF(Q35=CalcRun11!A33,CalcRun11!I21,CalcRun11!O21)</f>
        <v>0</v>
      </c>
      <c r="S36" s="42"/>
      <c r="T36" s="42"/>
      <c r="U36" s="6" t="s">
        <v>23</v>
      </c>
      <c r="V36" s="16">
        <f>IF(W35=CalcRun11!A33,CalcRun11!H22,CalcRun11!N22)</f>
        <v>0</v>
      </c>
      <c r="W36" s="3" t="s">
        <v>24</v>
      </c>
      <c r="X36" s="17">
        <f>IF(W35=CalcRun11!A33,CalcRun11!I22,CalcRun11!O22)</f>
        <v>0</v>
      </c>
      <c r="Y36" s="42"/>
      <c r="Z36" s="42"/>
      <c r="AA36" s="6" t="s">
        <v>23</v>
      </c>
      <c r="AB36" s="16">
        <f>IF(AC35=CalcRun11!A33,CalcRun11!H23,CalcRun11!N23)</f>
        <v>0</v>
      </c>
      <c r="AC36" s="3" t="s">
        <v>24</v>
      </c>
      <c r="AD36" s="17">
        <f>IF(AC35=CalcRun11!A33,CalcRun11!I23,CalcRun11!O23)</f>
        <v>0</v>
      </c>
      <c r="AE36" s="42"/>
      <c r="AF36" s="42"/>
      <c r="AG36" s="6" t="s">
        <v>23</v>
      </c>
      <c r="AH36" s="16">
        <f>IF(AI35=CalcRun11!A33,CalcRun11!H24,CalcRun11!N24)</f>
        <v>0</v>
      </c>
      <c r="AI36" s="3" t="s">
        <v>24</v>
      </c>
      <c r="AJ36" s="17">
        <f>IF(AI35=CalcRun11!A33,CalcRun11!I24,CalcRun11!O24)</f>
        <v>0</v>
      </c>
      <c r="AK36" s="42"/>
      <c r="AL36" s="42"/>
      <c r="AM36" s="6" t="s">
        <v>23</v>
      </c>
      <c r="AN36" s="16">
        <f>IF(AO35=CalcRun11!A33,CalcRun11!H25,CalcRun11!N25)</f>
        <v>0</v>
      </c>
      <c r="AO36" s="3" t="s">
        <v>24</v>
      </c>
      <c r="AP36" s="17">
        <f>IF(AO35=CalcRun11!A33,CalcRun11!I25,CalcRun11!O25)</f>
        <v>0</v>
      </c>
      <c r="AQ36" s="42"/>
      <c r="AR36" s="42"/>
      <c r="AS36" s="6" t="s">
        <v>23</v>
      </c>
      <c r="AT36" s="16">
        <f>IF(AU35=CalcRun11!A33,CalcRun11!H26,CalcRun11!N26)</f>
        <v>0</v>
      </c>
      <c r="AU36" s="3" t="s">
        <v>24</v>
      </c>
      <c r="AV36" s="17">
        <f>IF(AU35=CalcRun11!A33,CalcRun11!I26,CalcRun11!O26)</f>
        <v>0</v>
      </c>
      <c r="AW36" s="42"/>
      <c r="AX36" s="42"/>
      <c r="AY36" s="6" t="s">
        <v>23</v>
      </c>
      <c r="AZ36" s="16">
        <f>IF(BA35=CalcRun11!A33,CalcRun11!H27,CalcRun11!N27)</f>
        <v>0</v>
      </c>
      <c r="BA36" s="3" t="s">
        <v>24</v>
      </c>
      <c r="BB36" s="17">
        <f>IF(BA35=CalcRun11!A33,CalcRun11!I27,CalcRun11!O27)</f>
        <v>0</v>
      </c>
      <c r="BC36" s="42"/>
      <c r="BD36" s="42"/>
      <c r="BE36" s="6" t="s">
        <v>23</v>
      </c>
      <c r="BF36" s="16">
        <f>IF(BG35=CalcRun11!A33,CalcRun11!H28,CalcRun11!N28)</f>
        <v>0</v>
      </c>
      <c r="BG36" s="3" t="s">
        <v>24</v>
      </c>
      <c r="BH36" s="17">
        <f>IF(BG35=CalcRun11!A33,CalcRun11!I28,CalcRun11!O28)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IF(E35=CalcRun11!A33,CalcRun11!F19,CalcRun11!L19)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IF(K35=CalcRun11!A33,CalcRun11!F20,CalcRun11!L20)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IF(Q35=CalcRun11!A33,CalcRun11!F21,CalcRun11!L21)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IF(W35=CalcRun11!A33,CalcRun11!F22,CalcRun11!L22)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IF(AC35=CalcRun11!A33,CalcRun11!F23,CalcRun11!L23)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IF(AI35=CalcRun11!A33,CalcRun11!F24,CalcRun11!L24)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IF(AO35=CalcRun11!A33,CalcRun11!F25,CalcRun11!L25)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IF(AU35=CalcRun11!A33,CalcRun11!F26,CalcRun11!L26)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IF(BA35=CalcRun11!A33,CalcRun11!F27,CalcRun11!L27)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IF(BG35=CalcRun11!A33,CalcRun11!F28,CalcRun11!L28)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dUOkKKlwrJ7J86peH0kwkD5Ixnp9Kl5y2JWxpM9OL0iSg92FB5+dTOtgTGUkxFwppEsy2vtI1obY1U+xk0jJJQ==" saltValue="cAlfeG8dlEb4HnWSwip5W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79" priority="3" operator="containsText" text="ERROR">
      <formula>NOT(ISERROR(SEARCH("ERROR",I5)))</formula>
    </cfRule>
  </conditionalFormatting>
  <conditionalFormatting sqref="N3">
    <cfRule type="containsText" dxfId="78" priority="1" operator="containsText" text="ERROR">
      <formula>NOT(ISERROR(SEARCH("ERROR",N3)))</formula>
    </cfRule>
  </conditionalFormatting>
  <conditionalFormatting sqref="N5">
    <cfRule type="cellIs" dxfId="77" priority="4" operator="equal">
      <formula>"ERROR"</formula>
    </cfRule>
  </conditionalFormatting>
  <conditionalFormatting sqref="N4:P4">
    <cfRule type="containsText" dxfId="76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AE04C341-0249-4878-90D7-E2C1E4C01DC6}">
      <formula1>"2700K, 3000K, 3500K, 4000K"</formula1>
    </dataValidation>
    <dataValidation type="list" showInputMessage="1" showErrorMessage="1" sqref="B15" xr:uid="{B9EAD89F-E90A-4F7F-81FD-F9E5E48AA1A0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68D3C092-E737-46CE-A65A-6D8CAFDCB978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9B089-AE41-4602-BD92-E318B7314AB8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14AF-91EB-4FC8-9C8C-FF65332A9420}">
  <sheetPr codeName="Sheet23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'Run11'!D15</f>
        <v>0</v>
      </c>
      <c r="C9" s="12">
        <f>'Run11'!F15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'Run11'!J15</f>
        <v>0</v>
      </c>
      <c r="C10" s="12">
        <f>'Run11'!L15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'Run11'!P15</f>
        <v>0</v>
      </c>
      <c r="C11" s="12">
        <f>'Run11'!R15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'Run11'!V15</f>
        <v>0</v>
      </c>
      <c r="C12" s="12">
        <f>'Run11'!X15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'Run11'!AB15</f>
        <v>0</v>
      </c>
      <c r="C13" s="12">
        <f>'Run11'!AD15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'Run11'!AH15</f>
        <v>0</v>
      </c>
      <c r="C14" s="12">
        <f>'Run11'!AJ15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'Run11'!AN15</f>
        <v>0</v>
      </c>
      <c r="C15" s="12">
        <f>'Run11'!AP15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'Run11'!AT15</f>
        <v>0</v>
      </c>
      <c r="C16" s="12">
        <f>'Run11'!AV15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'Run11'!AZ15</f>
        <v>0</v>
      </c>
      <c r="C17" s="12">
        <f>'Run11'!BB15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'Run11'!BF15</f>
        <v>0</v>
      </c>
      <c r="C18" s="12">
        <f>'Run11'!BH15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'Run11'!D33</f>
        <v>0</v>
      </c>
      <c r="C19" s="12">
        <f>'Run11'!F33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'Run11'!J33</f>
        <v>0</v>
      </c>
      <c r="C20" s="12">
        <f>'Run11'!L33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'Run11'!P33</f>
        <v>0</v>
      </c>
      <c r="C21" s="12">
        <f>'Run11'!R33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'Run11'!V33</f>
        <v>0</v>
      </c>
      <c r="C22" s="12">
        <f>'Run11'!X33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'Run11'!AB33</f>
        <v>0</v>
      </c>
      <c r="C23" s="12">
        <f>'Run11'!AD33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'Run11'!AH33</f>
        <v>0</v>
      </c>
      <c r="C24" s="12">
        <f>'Run11'!AJ33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'Run11'!AN33</f>
        <v>0</v>
      </c>
      <c r="C25" s="12">
        <f>'Run11'!AP33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'Run11'!AT33</f>
        <v>0</v>
      </c>
      <c r="C26" s="12">
        <f>'Run11'!AV33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'Run11'!AZ33</f>
        <v>0</v>
      </c>
      <c r="C27" s="12">
        <f>'Run11'!BB33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'Run11'!BF33</f>
        <v>0</v>
      </c>
      <c r="C28" s="12">
        <f>'Run11'!BH33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hcESH7GWfWhgC6Z/yj4CyC32JeB8NzsCibknTZrJtw0iw8Q5CaBXAspg5U806MMBr8liAn94DaRVMzFz2PXtEQ==" saltValue="v1ev1hX5ZqTlJb3e+st5t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24FCA-553A-4667-AB65-6FFD229473C5}">
  <sheetPr codeName="Sheet24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CONCATENATE(IFERROR(CalcRun12!L30,""),Q4,"",Q5)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ROUNDDOWN((F19+L19+R19+X19+AD19+AJ19+AP19+AV19+BB19+BH19+F37+L37+R37+X37+AD37+AJ37+AP37+AV37+BB37+BH37)*CalcRun12!B3/12,0)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(F19+L19+R19+X19+AD19+AJ19+AP19+AV19+BB19+BH19+F37+L37+R37+X37+AD37+AJ37+AP37+AV37+BB37+BH37)*CalcRun12!B3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IF(E17=CalcRun12!A33,CalcRun12!H9,CalcRun12!N9)</f>
        <v>0</v>
      </c>
      <c r="E18" s="3" t="s">
        <v>24</v>
      </c>
      <c r="F18" s="17">
        <f>IF(E17=CalcRun12!A33,CalcRun12!I9,CalcRun12!O9)</f>
        <v>0</v>
      </c>
      <c r="G18" s="42"/>
      <c r="H18" s="42"/>
      <c r="I18" s="6" t="s">
        <v>23</v>
      </c>
      <c r="J18" s="16">
        <f>IF(K17=CalcRun12!A33,CalcRun12!H10,CalcRun12!N10)</f>
        <v>0</v>
      </c>
      <c r="K18" s="3" t="s">
        <v>24</v>
      </c>
      <c r="L18" s="17">
        <f>IF(K17=CalcRun12!A33,CalcRun12!I10,CalcRun12!O10)</f>
        <v>0</v>
      </c>
      <c r="M18" s="42"/>
      <c r="N18" s="42"/>
      <c r="O18" s="6" t="s">
        <v>23</v>
      </c>
      <c r="P18" s="16">
        <f>IF(Q17=CalcRun12!A33,CalcRun12!H11,CalcRun12!N11)</f>
        <v>0</v>
      </c>
      <c r="Q18" s="3" t="s">
        <v>24</v>
      </c>
      <c r="R18" s="17">
        <f>IF(Q17=CalcRun12!A33,CalcRun12!I11,CalcRun12!O11)</f>
        <v>0</v>
      </c>
      <c r="S18" s="42"/>
      <c r="T18" s="42"/>
      <c r="U18" s="6" t="s">
        <v>23</v>
      </c>
      <c r="V18" s="16">
        <f>IF(W17=CalcRun12!A33,CalcRun12!H12,CalcRun12!N12)</f>
        <v>0</v>
      </c>
      <c r="W18" s="3" t="s">
        <v>24</v>
      </c>
      <c r="X18" s="17">
        <f>IF(W17=CalcRun12!A33,CalcRun12!I12,CalcRun12!O12)</f>
        <v>0</v>
      </c>
      <c r="Y18" s="42"/>
      <c r="Z18" s="42"/>
      <c r="AA18" s="6" t="s">
        <v>23</v>
      </c>
      <c r="AB18" s="16">
        <f>IF(AC17=CalcRun12!A33,CalcRun12!H13,CalcRun12!N13)</f>
        <v>0</v>
      </c>
      <c r="AC18" s="3" t="s">
        <v>24</v>
      </c>
      <c r="AD18" s="17">
        <f>IF(AC17=CalcRun12!A33,CalcRun12!I13,CalcRun12!O13)</f>
        <v>0</v>
      </c>
      <c r="AE18" s="42"/>
      <c r="AF18" s="42"/>
      <c r="AG18" s="6" t="s">
        <v>23</v>
      </c>
      <c r="AH18" s="16">
        <f>IF(AI17=CalcRun12!A33,CalcRun12!H14,CalcRun12!N14)</f>
        <v>0</v>
      </c>
      <c r="AI18" s="3" t="s">
        <v>24</v>
      </c>
      <c r="AJ18" s="17">
        <f>IF(AI17=CalcRun12!A33,CalcRun12!I14,CalcRun12!O14)</f>
        <v>0</v>
      </c>
      <c r="AK18" s="42"/>
      <c r="AL18" s="42"/>
      <c r="AM18" s="6" t="s">
        <v>23</v>
      </c>
      <c r="AN18" s="16">
        <f>IF(AO17=CalcRun12!A33,CalcRun12!H15,CalcRun12!N15)</f>
        <v>0</v>
      </c>
      <c r="AO18" s="3" t="s">
        <v>24</v>
      </c>
      <c r="AP18" s="17">
        <f>IF(AO17=CalcRun12!A33,CalcRun12!I15,CalcRun12!O15)</f>
        <v>0</v>
      </c>
      <c r="AQ18" s="42"/>
      <c r="AR18" s="42"/>
      <c r="AS18" s="6" t="s">
        <v>23</v>
      </c>
      <c r="AT18" s="16">
        <f>IF(AU17=CalcRun12!A33,CalcRun12!H16,CalcRun12!N16)</f>
        <v>0</v>
      </c>
      <c r="AU18" s="3" t="s">
        <v>24</v>
      </c>
      <c r="AV18" s="17">
        <f>IF(AU17=CalcRun12!A33,CalcRun12!I16,CalcRun12!O16)</f>
        <v>0</v>
      </c>
      <c r="AW18" s="42"/>
      <c r="AX18" s="42"/>
      <c r="AY18" s="6" t="s">
        <v>23</v>
      </c>
      <c r="AZ18" s="16">
        <f>IF(BA17=CalcRun12!A33,CalcRun12!H17,CalcRun12!N17)</f>
        <v>0</v>
      </c>
      <c r="BA18" s="3" t="s">
        <v>24</v>
      </c>
      <c r="BB18" s="17">
        <f>IF(BA17=CalcRun12!A33,CalcRun12!I17,CalcRun12!O17)</f>
        <v>0</v>
      </c>
      <c r="BC18" s="42"/>
      <c r="BD18" s="42"/>
      <c r="BE18" s="6" t="s">
        <v>23</v>
      </c>
      <c r="BF18" s="16">
        <f>IF(BG17=CalcRun12!A33,CalcRun12!H18,CalcRun12!N18)</f>
        <v>0</v>
      </c>
      <c r="BG18" s="3" t="s">
        <v>24</v>
      </c>
      <c r="BH18" s="17">
        <f>IF(BG17=CalcRun12!A33,CalcRun12!I18,CalcRun12!O18)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IF(E17=CalcRun12!A33,CalcRun12!F9,CalcRun12!L9)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IF(K17=CalcRun12!A33,CalcRun12!F10,CalcRun12!L10)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IF(Q17=CalcRun12!A33,CalcRun12!F11,CalcRun12!L11)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IF(W17=CalcRun12!A33,CalcRun12!F12,CalcRun12!L12)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IF(AC17=CalcRun12!A33,CalcRun12!F13,CalcRun12!L13)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IF(AI17=CalcRun12!A33,CalcRun12!F14,CalcRun12!L14)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IF(AO17=CalcRun12!A33,CalcRun12!F15,CalcRun12!L15)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IF(AU17=CalcRun12!A33,CalcRun12!F16,CalcRun12!L16)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IF(BA17=CalcRun12!A33,CalcRun12!F17,CalcRun12!L17)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IF(BG17=CalcRun12!A33,CalcRun12!F18,CalcRun12!L18)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IF(E35=CalcRun12!A33,CalcRun12!H19,CalcRun12!N19)</f>
        <v>0</v>
      </c>
      <c r="E36" s="3" t="s">
        <v>24</v>
      </c>
      <c r="F36" s="17">
        <f>IF(E35=CalcRun12!A33,CalcRun12!I19,CalcRun12!O19)</f>
        <v>0</v>
      </c>
      <c r="G36" s="42"/>
      <c r="H36" s="42"/>
      <c r="I36" s="6" t="s">
        <v>23</v>
      </c>
      <c r="J36" s="16">
        <f>IF(K35=CalcRun12!A33,CalcRun12!H20,CalcRun12!N20)</f>
        <v>0</v>
      </c>
      <c r="K36" s="3" t="s">
        <v>24</v>
      </c>
      <c r="L36" s="17">
        <f>IF(K35=CalcRun12!A33,CalcRun12!I20,CalcRun12!O20)</f>
        <v>0</v>
      </c>
      <c r="M36" s="42"/>
      <c r="N36" s="42"/>
      <c r="O36" s="6" t="s">
        <v>23</v>
      </c>
      <c r="P36" s="16">
        <f>IF(Q35=CalcRun12!A33,CalcRun12!H21,CalcRun12!N21)</f>
        <v>0</v>
      </c>
      <c r="Q36" s="3" t="s">
        <v>24</v>
      </c>
      <c r="R36" s="17">
        <f>IF(Q35=CalcRun12!A33,CalcRun12!I21,CalcRun12!O21)</f>
        <v>0</v>
      </c>
      <c r="S36" s="42"/>
      <c r="T36" s="42"/>
      <c r="U36" s="6" t="s">
        <v>23</v>
      </c>
      <c r="V36" s="16">
        <f>IF(W35=CalcRun12!A33,CalcRun12!H22,CalcRun12!N22)</f>
        <v>0</v>
      </c>
      <c r="W36" s="3" t="s">
        <v>24</v>
      </c>
      <c r="X36" s="17">
        <f>IF(W35=CalcRun12!A33,CalcRun12!I22,CalcRun12!O22)</f>
        <v>0</v>
      </c>
      <c r="Y36" s="42"/>
      <c r="Z36" s="42"/>
      <c r="AA36" s="6" t="s">
        <v>23</v>
      </c>
      <c r="AB36" s="16">
        <f>IF(AC35=CalcRun12!A33,CalcRun12!H23,CalcRun12!N23)</f>
        <v>0</v>
      </c>
      <c r="AC36" s="3" t="s">
        <v>24</v>
      </c>
      <c r="AD36" s="17">
        <f>IF(AC35=CalcRun12!A33,CalcRun12!I23,CalcRun12!O23)</f>
        <v>0</v>
      </c>
      <c r="AE36" s="42"/>
      <c r="AF36" s="42"/>
      <c r="AG36" s="6" t="s">
        <v>23</v>
      </c>
      <c r="AH36" s="16">
        <f>IF(AI35=CalcRun12!A33,CalcRun12!H24,CalcRun12!N24)</f>
        <v>0</v>
      </c>
      <c r="AI36" s="3" t="s">
        <v>24</v>
      </c>
      <c r="AJ36" s="17">
        <f>IF(AI35=CalcRun12!A33,CalcRun12!I24,CalcRun12!O24)</f>
        <v>0</v>
      </c>
      <c r="AK36" s="42"/>
      <c r="AL36" s="42"/>
      <c r="AM36" s="6" t="s">
        <v>23</v>
      </c>
      <c r="AN36" s="16">
        <f>IF(AO35=CalcRun12!A33,CalcRun12!H25,CalcRun12!N25)</f>
        <v>0</v>
      </c>
      <c r="AO36" s="3" t="s">
        <v>24</v>
      </c>
      <c r="AP36" s="17">
        <f>IF(AO35=CalcRun12!A33,CalcRun12!I25,CalcRun12!O25)</f>
        <v>0</v>
      </c>
      <c r="AQ36" s="42"/>
      <c r="AR36" s="42"/>
      <c r="AS36" s="6" t="s">
        <v>23</v>
      </c>
      <c r="AT36" s="16">
        <f>IF(AU35=CalcRun12!A33,CalcRun12!H26,CalcRun12!N26)</f>
        <v>0</v>
      </c>
      <c r="AU36" s="3" t="s">
        <v>24</v>
      </c>
      <c r="AV36" s="17">
        <f>IF(AU35=CalcRun12!A33,CalcRun12!I26,CalcRun12!O26)</f>
        <v>0</v>
      </c>
      <c r="AW36" s="42"/>
      <c r="AX36" s="42"/>
      <c r="AY36" s="6" t="s">
        <v>23</v>
      </c>
      <c r="AZ36" s="16">
        <f>IF(BA35=CalcRun12!A33,CalcRun12!H27,CalcRun12!N27)</f>
        <v>0</v>
      </c>
      <c r="BA36" s="3" t="s">
        <v>24</v>
      </c>
      <c r="BB36" s="17">
        <f>IF(BA35=CalcRun12!A33,CalcRun12!I27,CalcRun12!O27)</f>
        <v>0</v>
      </c>
      <c r="BC36" s="42"/>
      <c r="BD36" s="42"/>
      <c r="BE36" s="6" t="s">
        <v>23</v>
      </c>
      <c r="BF36" s="16">
        <f>IF(BG35=CalcRun12!A33,CalcRun12!H28,CalcRun12!N28)</f>
        <v>0</v>
      </c>
      <c r="BG36" s="3" t="s">
        <v>24</v>
      </c>
      <c r="BH36" s="17">
        <f>IF(BG35=CalcRun12!A33,CalcRun12!I28,CalcRun12!O28)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IF(E35=CalcRun12!A33,CalcRun12!F19,CalcRun12!L19)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IF(K35=CalcRun12!A33,CalcRun12!F20,CalcRun12!L20)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IF(Q35=CalcRun12!A33,CalcRun12!F21,CalcRun12!L21)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IF(W35=CalcRun12!A33,CalcRun12!F22,CalcRun12!L22)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IF(AC35=CalcRun12!A33,CalcRun12!F23,CalcRun12!L23)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IF(AI35=CalcRun12!A33,CalcRun12!F24,CalcRun12!L24)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IF(AO35=CalcRun12!A33,CalcRun12!F25,CalcRun12!L25)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IF(AU35=CalcRun12!A33,CalcRun12!F26,CalcRun12!L26)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IF(BA35=CalcRun12!A33,CalcRun12!F27,CalcRun12!L27)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IF(BG35=CalcRun12!A33,CalcRun12!F28,CalcRun12!L28)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uxNbE+ihFeSMSy89ptOvRCpU3+OcCPhuxFv2SUkS31h9H5LL5DdUvCsLVW42FDmYuQ9hkQ9MlOlb52G4IG63iA==" saltValue="sSk8gVjl/tAUC4O2ozmsu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75" priority="3" operator="containsText" text="ERROR">
      <formula>NOT(ISERROR(SEARCH("ERROR",I5)))</formula>
    </cfRule>
  </conditionalFormatting>
  <conditionalFormatting sqref="N3">
    <cfRule type="containsText" dxfId="74" priority="1" operator="containsText" text="ERROR">
      <formula>NOT(ISERROR(SEARCH("ERROR",N3)))</formula>
    </cfRule>
  </conditionalFormatting>
  <conditionalFormatting sqref="N5">
    <cfRule type="cellIs" dxfId="73" priority="4" operator="equal">
      <formula>"ERROR"</formula>
    </cfRule>
  </conditionalFormatting>
  <conditionalFormatting sqref="N4:P4">
    <cfRule type="containsText" dxfId="72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63559E5E-6B64-48FA-8240-61CD4D3A56EB}">
      <formula1>"(Select One), End Cap, NATL-IP65/C90-L, NATL-IP65/C90-R, NATL-IP65/EW-03, NATL-IP65/EW-06"</formula1>
    </dataValidation>
    <dataValidation type="list" showInputMessage="1" showErrorMessage="1" sqref="B15" xr:uid="{FF3602DD-F480-467F-A757-63B26F326FA3}">
      <formula1>"(Select One), /CP, /CPSP, /HW, /HWSP"</formula1>
    </dataValidation>
    <dataValidation type="list" allowBlank="1" showInputMessage="1" showErrorMessage="1" sqref="B4" xr:uid="{FF36E592-63EB-447E-A144-E81FE5546F9B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FC5A18-03E5-4C6F-867B-033C6CB00E9F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9771-38F8-46B5-9601-80A81E6D7205}">
  <sheetPr codeName="Sheet25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'Run12'!D15</f>
        <v>0</v>
      </c>
      <c r="C9" s="12">
        <f>'Run12'!F15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'Run12'!J15</f>
        <v>0</v>
      </c>
      <c r="C10" s="12">
        <f>'Run12'!L15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'Run12'!P15</f>
        <v>0</v>
      </c>
      <c r="C11" s="12">
        <f>'Run12'!R15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'Run12'!V15</f>
        <v>0</v>
      </c>
      <c r="C12" s="12">
        <f>'Run12'!X15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'Run12'!AB15</f>
        <v>0</v>
      </c>
      <c r="C13" s="12">
        <f>'Run12'!AD15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'Run12'!AH15</f>
        <v>0</v>
      </c>
      <c r="C14" s="12">
        <f>'Run12'!AJ15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'Run12'!AN15</f>
        <v>0</v>
      </c>
      <c r="C15" s="12">
        <f>'Run12'!AP15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'Run12'!AT15</f>
        <v>0</v>
      </c>
      <c r="C16" s="12">
        <f>'Run12'!AV15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'Run12'!AZ15</f>
        <v>0</v>
      </c>
      <c r="C17" s="12">
        <f>'Run12'!BB15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'Run12'!BF15</f>
        <v>0</v>
      </c>
      <c r="C18" s="12">
        <f>'Run12'!BH15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'Run12'!D33</f>
        <v>0</v>
      </c>
      <c r="C19" s="12">
        <f>'Run12'!F33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'Run12'!J33</f>
        <v>0</v>
      </c>
      <c r="C20" s="12">
        <f>'Run12'!L33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'Run12'!P33</f>
        <v>0</v>
      </c>
      <c r="C21" s="12">
        <f>'Run12'!R33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'Run12'!V33</f>
        <v>0</v>
      </c>
      <c r="C22" s="12">
        <f>'Run12'!X33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'Run12'!AB33</f>
        <v>0</v>
      </c>
      <c r="C23" s="12">
        <f>'Run12'!AD33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'Run12'!AH33</f>
        <v>0</v>
      </c>
      <c r="C24" s="12">
        <f>'Run12'!AJ33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'Run12'!AN33</f>
        <v>0</v>
      </c>
      <c r="C25" s="12">
        <f>'Run12'!AP33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'Run12'!AT33</f>
        <v>0</v>
      </c>
      <c r="C26" s="12">
        <f>'Run12'!AV33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'Run12'!AZ33</f>
        <v>0</v>
      </c>
      <c r="C27" s="12">
        <f>'Run12'!BB33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'Run12'!BF33</f>
        <v>0</v>
      </c>
      <c r="C28" s="12">
        <f>'Run12'!BH33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wWbKpeOofsMBzk3GzPWS3PIaLwnsUHnowE/ZH0igH/JeyVQGunz5cetLYxos5EW7+hMIgVMv+oSNFBTkCsCmKw==" saltValue="6rGJOLnmT03Ed14jQLZbF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EF04-049A-4841-AED7-F7D0B716B309}">
  <sheetPr codeName="Sheet26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CONCATENATE(IFERROR(CalcRun13!L30,""),Q4,"",Q5)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ROUNDDOWN((F19+L19+R19+X19+AD19+AJ19+AP19+AV19+BB19+BH19+F37+L37+R37+X37+AD37+AJ37+AP37+AV37+BB37+BH37)*CalcRun13!B3/12,0)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(F19+L19+R19+X19+AD19+AJ19+AP19+AV19+BB19+BH19+F37+L37+R37+X37+AD37+AJ37+AP37+AV37+BB37+BH37)*CalcRun13!B3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IF(E17=CalcRun13!A33,CalcRun13!H9,CalcRun13!N9)</f>
        <v>0</v>
      </c>
      <c r="E18" s="3" t="s">
        <v>24</v>
      </c>
      <c r="F18" s="17">
        <f>IF(E17=CalcRun13!A33,CalcRun13!I9,CalcRun13!O9)</f>
        <v>0</v>
      </c>
      <c r="G18" s="42"/>
      <c r="H18" s="42"/>
      <c r="I18" s="6" t="s">
        <v>23</v>
      </c>
      <c r="J18" s="16">
        <f>IF(K17=CalcRun13!A33,CalcRun13!H10,CalcRun13!N10)</f>
        <v>0</v>
      </c>
      <c r="K18" s="3" t="s">
        <v>24</v>
      </c>
      <c r="L18" s="17">
        <f>IF(K17=CalcRun13!A33,CalcRun13!I10,CalcRun13!O10)</f>
        <v>0</v>
      </c>
      <c r="M18" s="42"/>
      <c r="N18" s="42"/>
      <c r="O18" s="6" t="s">
        <v>23</v>
      </c>
      <c r="P18" s="16">
        <f>IF(Q17=CalcRun13!A33,CalcRun13!H11,CalcRun13!N11)</f>
        <v>0</v>
      </c>
      <c r="Q18" s="3" t="s">
        <v>24</v>
      </c>
      <c r="R18" s="17">
        <f>IF(Q17=CalcRun13!A33,CalcRun13!I11,CalcRun13!O11)</f>
        <v>0</v>
      </c>
      <c r="S18" s="42"/>
      <c r="T18" s="42"/>
      <c r="U18" s="6" t="s">
        <v>23</v>
      </c>
      <c r="V18" s="16">
        <f>IF(W17=CalcRun13!A33,CalcRun13!H12,CalcRun13!N12)</f>
        <v>0</v>
      </c>
      <c r="W18" s="3" t="s">
        <v>24</v>
      </c>
      <c r="X18" s="17">
        <f>IF(W17=CalcRun13!A33,CalcRun13!I12,CalcRun13!O12)</f>
        <v>0</v>
      </c>
      <c r="Y18" s="42"/>
      <c r="Z18" s="42"/>
      <c r="AA18" s="6" t="s">
        <v>23</v>
      </c>
      <c r="AB18" s="16">
        <f>IF(AC17=CalcRun13!A33,CalcRun13!H13,CalcRun13!N13)</f>
        <v>0</v>
      </c>
      <c r="AC18" s="3" t="s">
        <v>24</v>
      </c>
      <c r="AD18" s="17">
        <f>IF(AC17=CalcRun13!A33,CalcRun13!I13,CalcRun13!O13)</f>
        <v>0</v>
      </c>
      <c r="AE18" s="42"/>
      <c r="AF18" s="42"/>
      <c r="AG18" s="6" t="s">
        <v>23</v>
      </c>
      <c r="AH18" s="16">
        <f>IF(AI17=CalcRun13!A33,CalcRun13!H14,CalcRun13!N14)</f>
        <v>0</v>
      </c>
      <c r="AI18" s="3" t="s">
        <v>24</v>
      </c>
      <c r="AJ18" s="17">
        <f>IF(AI17=CalcRun13!A33,CalcRun13!I14,CalcRun13!O14)</f>
        <v>0</v>
      </c>
      <c r="AK18" s="42"/>
      <c r="AL18" s="42"/>
      <c r="AM18" s="6" t="s">
        <v>23</v>
      </c>
      <c r="AN18" s="16">
        <f>IF(AO17=CalcRun13!A33,CalcRun13!H15,CalcRun13!N15)</f>
        <v>0</v>
      </c>
      <c r="AO18" s="3" t="s">
        <v>24</v>
      </c>
      <c r="AP18" s="17">
        <f>IF(AO17=CalcRun13!A33,CalcRun13!I15,CalcRun13!O15)</f>
        <v>0</v>
      </c>
      <c r="AQ18" s="42"/>
      <c r="AR18" s="42"/>
      <c r="AS18" s="6" t="s">
        <v>23</v>
      </c>
      <c r="AT18" s="16">
        <f>IF(AU17=CalcRun13!A33,CalcRun13!H16,CalcRun13!N16)</f>
        <v>0</v>
      </c>
      <c r="AU18" s="3" t="s">
        <v>24</v>
      </c>
      <c r="AV18" s="17">
        <f>IF(AU17=CalcRun13!A33,CalcRun13!I16,CalcRun13!O16)</f>
        <v>0</v>
      </c>
      <c r="AW18" s="42"/>
      <c r="AX18" s="42"/>
      <c r="AY18" s="6" t="s">
        <v>23</v>
      </c>
      <c r="AZ18" s="16">
        <f>IF(BA17=CalcRun13!A33,CalcRun13!H17,CalcRun13!N17)</f>
        <v>0</v>
      </c>
      <c r="BA18" s="3" t="s">
        <v>24</v>
      </c>
      <c r="BB18" s="17">
        <f>IF(BA17=CalcRun13!A33,CalcRun13!I17,CalcRun13!O17)</f>
        <v>0</v>
      </c>
      <c r="BC18" s="42"/>
      <c r="BD18" s="42"/>
      <c r="BE18" s="6" t="s">
        <v>23</v>
      </c>
      <c r="BF18" s="16">
        <f>IF(BG17=CalcRun13!A33,CalcRun13!H18,CalcRun13!N18)</f>
        <v>0</v>
      </c>
      <c r="BG18" s="3" t="s">
        <v>24</v>
      </c>
      <c r="BH18" s="17">
        <f>IF(BG17=CalcRun13!A33,CalcRun13!I18,CalcRun13!O18)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IF(E17=CalcRun13!A33,CalcRun13!F9,CalcRun13!L9)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IF(K17=CalcRun13!A33,CalcRun13!F10,CalcRun13!L10)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IF(Q17=CalcRun13!A33,CalcRun13!F11,CalcRun13!L11)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IF(W17=CalcRun13!A33,CalcRun13!F12,CalcRun13!L12)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IF(AC17=CalcRun13!A33,CalcRun13!F13,CalcRun13!L13)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IF(AI17=CalcRun13!A33,CalcRun13!F14,CalcRun13!L14)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IF(AO17=CalcRun13!A33,CalcRun13!F15,CalcRun13!L15)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IF(AU17=CalcRun13!A33,CalcRun13!F16,CalcRun13!L16)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IF(BA17=CalcRun13!A33,CalcRun13!F17,CalcRun13!L17)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IF(BG17=CalcRun13!A33,CalcRun13!F18,CalcRun13!L18)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IF(E35=CalcRun13!A33,CalcRun13!H19,CalcRun13!N19)</f>
        <v>0</v>
      </c>
      <c r="E36" s="3" t="s">
        <v>24</v>
      </c>
      <c r="F36" s="17">
        <f>IF(E35=CalcRun13!A33,CalcRun13!I19,CalcRun13!O19)</f>
        <v>0</v>
      </c>
      <c r="G36" s="42"/>
      <c r="H36" s="42"/>
      <c r="I36" s="6" t="s">
        <v>23</v>
      </c>
      <c r="J36" s="16">
        <f>IF(K35=CalcRun13!A33,CalcRun13!H20,CalcRun13!N20)</f>
        <v>0</v>
      </c>
      <c r="K36" s="3" t="s">
        <v>24</v>
      </c>
      <c r="L36" s="17">
        <f>IF(K35=CalcRun13!A33,CalcRun13!I20,CalcRun13!O20)</f>
        <v>0</v>
      </c>
      <c r="M36" s="42"/>
      <c r="N36" s="42"/>
      <c r="O36" s="6" t="s">
        <v>23</v>
      </c>
      <c r="P36" s="16">
        <f>IF(Q35=CalcRun13!A33,CalcRun13!H21,CalcRun13!N21)</f>
        <v>0</v>
      </c>
      <c r="Q36" s="3" t="s">
        <v>24</v>
      </c>
      <c r="R36" s="17">
        <f>IF(Q35=CalcRun13!A33,CalcRun13!I21,CalcRun13!O21)</f>
        <v>0</v>
      </c>
      <c r="S36" s="42"/>
      <c r="T36" s="42"/>
      <c r="U36" s="6" t="s">
        <v>23</v>
      </c>
      <c r="V36" s="16">
        <f>IF(W35=CalcRun13!A33,CalcRun13!H22,CalcRun13!N22)</f>
        <v>0</v>
      </c>
      <c r="W36" s="3" t="s">
        <v>24</v>
      </c>
      <c r="X36" s="17">
        <f>IF(W35=CalcRun13!A33,CalcRun13!I22,CalcRun13!O22)</f>
        <v>0</v>
      </c>
      <c r="Y36" s="42"/>
      <c r="Z36" s="42"/>
      <c r="AA36" s="6" t="s">
        <v>23</v>
      </c>
      <c r="AB36" s="16">
        <f>IF(AC35=CalcRun13!A33,CalcRun13!H23,CalcRun13!N23)</f>
        <v>0</v>
      </c>
      <c r="AC36" s="3" t="s">
        <v>24</v>
      </c>
      <c r="AD36" s="17">
        <f>IF(AC35=CalcRun13!A33,CalcRun13!I23,CalcRun13!O23)</f>
        <v>0</v>
      </c>
      <c r="AE36" s="42"/>
      <c r="AF36" s="42"/>
      <c r="AG36" s="6" t="s">
        <v>23</v>
      </c>
      <c r="AH36" s="16">
        <f>IF(AI35=CalcRun13!A33,CalcRun13!H24,CalcRun13!N24)</f>
        <v>0</v>
      </c>
      <c r="AI36" s="3" t="s">
        <v>24</v>
      </c>
      <c r="AJ36" s="17">
        <f>IF(AI35=CalcRun13!A33,CalcRun13!I24,CalcRun13!O24)</f>
        <v>0</v>
      </c>
      <c r="AK36" s="42"/>
      <c r="AL36" s="42"/>
      <c r="AM36" s="6" t="s">
        <v>23</v>
      </c>
      <c r="AN36" s="16">
        <f>IF(AO35=CalcRun13!A33,CalcRun13!H25,CalcRun13!N25)</f>
        <v>0</v>
      </c>
      <c r="AO36" s="3" t="s">
        <v>24</v>
      </c>
      <c r="AP36" s="17">
        <f>IF(AO35=CalcRun13!A33,CalcRun13!I25,CalcRun13!O25)</f>
        <v>0</v>
      </c>
      <c r="AQ36" s="42"/>
      <c r="AR36" s="42"/>
      <c r="AS36" s="6" t="s">
        <v>23</v>
      </c>
      <c r="AT36" s="16">
        <f>IF(AU35=CalcRun13!A33,CalcRun13!H26,CalcRun13!N26)</f>
        <v>0</v>
      </c>
      <c r="AU36" s="3" t="s">
        <v>24</v>
      </c>
      <c r="AV36" s="17">
        <f>IF(AU35=CalcRun13!A33,CalcRun13!I26,CalcRun13!O26)</f>
        <v>0</v>
      </c>
      <c r="AW36" s="42"/>
      <c r="AX36" s="42"/>
      <c r="AY36" s="6" t="s">
        <v>23</v>
      </c>
      <c r="AZ36" s="16">
        <f>IF(BA35=CalcRun13!A33,CalcRun13!H27,CalcRun13!N27)</f>
        <v>0</v>
      </c>
      <c r="BA36" s="3" t="s">
        <v>24</v>
      </c>
      <c r="BB36" s="17">
        <f>IF(BA35=CalcRun13!A33,CalcRun13!I27,CalcRun13!O27)</f>
        <v>0</v>
      </c>
      <c r="BC36" s="42"/>
      <c r="BD36" s="42"/>
      <c r="BE36" s="6" t="s">
        <v>23</v>
      </c>
      <c r="BF36" s="16">
        <f>IF(BG35=CalcRun13!A33,CalcRun13!H28,CalcRun13!N28)</f>
        <v>0</v>
      </c>
      <c r="BG36" s="3" t="s">
        <v>24</v>
      </c>
      <c r="BH36" s="17">
        <f>IF(BG35=CalcRun13!A33,CalcRun13!I28,CalcRun13!O28)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IF(E35=CalcRun13!A33,CalcRun13!F19,CalcRun13!L19)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IF(K35=CalcRun13!A33,CalcRun13!F20,CalcRun13!L20)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IF(Q35=CalcRun13!A33,CalcRun13!F21,CalcRun13!L21)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IF(W35=CalcRun13!A33,CalcRun13!F22,CalcRun13!L22)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IF(AC35=CalcRun13!A33,CalcRun13!F23,CalcRun13!L23)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IF(AI35=CalcRun13!A33,CalcRun13!F24,CalcRun13!L24)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IF(AO35=CalcRun13!A33,CalcRun13!F25,CalcRun13!L25)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IF(AU35=CalcRun13!A33,CalcRun13!F26,CalcRun13!L26)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IF(BA35=CalcRun13!A33,CalcRun13!F27,CalcRun13!L27)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IF(BG35=CalcRun13!A33,CalcRun13!F28,CalcRun13!L28)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UFa56LYCre/MtT9UW1H0fRbrzNOzVTkVAVcOHF3387Hj/gofH1f9VO1I2mXwQLTiJ2+8nIo+mQLGbRHRJTp7/A==" saltValue="Ghs0Hi81AEJLVJ7yVlNia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71" priority="3" operator="containsText" text="ERROR">
      <formula>NOT(ISERROR(SEARCH("ERROR",I5)))</formula>
    </cfRule>
  </conditionalFormatting>
  <conditionalFormatting sqref="N3">
    <cfRule type="containsText" dxfId="70" priority="1" operator="containsText" text="ERROR">
      <formula>NOT(ISERROR(SEARCH("ERROR",N3)))</formula>
    </cfRule>
  </conditionalFormatting>
  <conditionalFormatting sqref="N5">
    <cfRule type="cellIs" dxfId="69" priority="4" operator="equal">
      <formula>"ERROR"</formula>
    </cfRule>
  </conditionalFormatting>
  <conditionalFormatting sqref="N4:P4">
    <cfRule type="containsText" dxfId="68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3AE2CF5F-DDF7-43C4-BC7C-691A23EC7C92}">
      <formula1>"2700K, 3000K, 3500K, 4000K"</formula1>
    </dataValidation>
    <dataValidation type="list" showInputMessage="1" showErrorMessage="1" sqref="B15" xr:uid="{82725BAF-EFE0-4B28-83FD-DE06B8C8DB46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269DBC6D-298B-44AF-956F-32AADA45E73C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6B5437-21AE-4629-A17F-7E2436F31BB2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1967D-3A97-4B37-A2CB-CE6B25538CFD}">
  <sheetPr codeName="Sheet27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'Run13'!D15</f>
        <v>0</v>
      </c>
      <c r="C9" s="12">
        <f>'Run13'!F15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'Run13'!J15</f>
        <v>0</v>
      </c>
      <c r="C10" s="12">
        <f>'Run13'!L15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'Run13'!P15</f>
        <v>0</v>
      </c>
      <c r="C11" s="12">
        <f>'Run13'!R15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'Run13'!V15</f>
        <v>0</v>
      </c>
      <c r="C12" s="12">
        <f>'Run13'!X15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'Run13'!AB15</f>
        <v>0</v>
      </c>
      <c r="C13" s="12">
        <f>'Run13'!AD15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'Run13'!AH15</f>
        <v>0</v>
      </c>
      <c r="C14" s="12">
        <f>'Run13'!AJ15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'Run13'!AN15</f>
        <v>0</v>
      </c>
      <c r="C15" s="12">
        <f>'Run13'!AP15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'Run13'!AT15</f>
        <v>0</v>
      </c>
      <c r="C16" s="12">
        <f>'Run13'!AV15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'Run13'!AZ15</f>
        <v>0</v>
      </c>
      <c r="C17" s="12">
        <f>'Run13'!BB15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'Run13'!BF15</f>
        <v>0</v>
      </c>
      <c r="C18" s="12">
        <f>'Run13'!BH15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'Run13'!D33</f>
        <v>0</v>
      </c>
      <c r="C19" s="12">
        <f>'Run13'!F33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'Run13'!J33</f>
        <v>0</v>
      </c>
      <c r="C20" s="12">
        <f>'Run13'!L33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'Run13'!P33</f>
        <v>0</v>
      </c>
      <c r="C21" s="12">
        <f>'Run13'!R33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'Run13'!V33</f>
        <v>0</v>
      </c>
      <c r="C22" s="12">
        <f>'Run13'!X33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'Run13'!AB33</f>
        <v>0</v>
      </c>
      <c r="C23" s="12">
        <f>'Run13'!AD33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'Run13'!AH33</f>
        <v>0</v>
      </c>
      <c r="C24" s="12">
        <f>'Run13'!AJ33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'Run13'!AN33</f>
        <v>0</v>
      </c>
      <c r="C25" s="12">
        <f>'Run13'!AP33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'Run13'!AT33</f>
        <v>0</v>
      </c>
      <c r="C26" s="12">
        <f>'Run13'!AV33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'Run13'!AZ33</f>
        <v>0</v>
      </c>
      <c r="C27" s="12">
        <f>'Run13'!BB33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'Run13'!BF33</f>
        <v>0</v>
      </c>
      <c r="C28" s="12">
        <f>'Run13'!BH33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vIHyRratYSmlPOd59t43Kp3WHv+i/T9wx7cTMG05nZtR8uLz9+w05pIeiinjSIn02HBbDLGFIMIqNlj829zG3Q==" saltValue="ik4Lb/BJWS0Pv3FJsfE0z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AF22-4D37-4C7E-80B8-3C6B7D5A4708}">
  <sheetPr codeName="Sheet28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CONCATENATE(IFERROR(CalcRun14!L30,""),Q4,"",Q5)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ROUNDDOWN((F19+L19+R19+X19+AD19+AJ19+AP19+AV19+BB19+BH19+F37+L37+R37+X37+AD37+AJ37+AP37+AV37+BB37+BH37)*CalcRun14!B3/12,0)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(F19+L19+R19+X19+AD19+AJ19+AP19+AV19+BB19+BH19+F37+L37+R37+X37+AD37+AJ37+AP37+AV37+BB37+BH37)*CalcRun14!B3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IF(E17=CalcRun14!A33,CalcRun14!H9,CalcRun14!N9)</f>
        <v>0</v>
      </c>
      <c r="E18" s="3" t="s">
        <v>24</v>
      </c>
      <c r="F18" s="17">
        <f>IF(E17=CalcRun14!A33,CalcRun14!I9,CalcRun14!O9)</f>
        <v>0</v>
      </c>
      <c r="G18" s="42"/>
      <c r="H18" s="42"/>
      <c r="I18" s="6" t="s">
        <v>23</v>
      </c>
      <c r="J18" s="16">
        <f>IF(K17=CalcRun14!A33,CalcRun14!H10,CalcRun14!N10)</f>
        <v>0</v>
      </c>
      <c r="K18" s="3" t="s">
        <v>24</v>
      </c>
      <c r="L18" s="17">
        <f>IF(K17=CalcRun14!A33,CalcRun14!I10,CalcRun14!O10)</f>
        <v>0</v>
      </c>
      <c r="M18" s="42"/>
      <c r="N18" s="42"/>
      <c r="O18" s="6" t="s">
        <v>23</v>
      </c>
      <c r="P18" s="16">
        <f>IF(Q17=CalcRun14!A33,CalcRun14!H11,CalcRun14!N11)</f>
        <v>0</v>
      </c>
      <c r="Q18" s="3" t="s">
        <v>24</v>
      </c>
      <c r="R18" s="17">
        <f>IF(Q17=CalcRun14!A33,CalcRun14!I11,CalcRun14!O11)</f>
        <v>0</v>
      </c>
      <c r="S18" s="42"/>
      <c r="T18" s="42"/>
      <c r="U18" s="6" t="s">
        <v>23</v>
      </c>
      <c r="V18" s="16">
        <f>IF(W17=CalcRun14!A33,CalcRun14!H12,CalcRun14!N12)</f>
        <v>0</v>
      </c>
      <c r="W18" s="3" t="s">
        <v>24</v>
      </c>
      <c r="X18" s="17">
        <f>IF(W17=CalcRun14!A33,CalcRun14!I12,CalcRun14!O12)</f>
        <v>0</v>
      </c>
      <c r="Y18" s="42"/>
      <c r="Z18" s="42"/>
      <c r="AA18" s="6" t="s">
        <v>23</v>
      </c>
      <c r="AB18" s="16">
        <f>IF(AC17=CalcRun14!A33,CalcRun14!H13,CalcRun14!N13)</f>
        <v>0</v>
      </c>
      <c r="AC18" s="3" t="s">
        <v>24</v>
      </c>
      <c r="AD18" s="17">
        <f>IF(AC17=CalcRun14!A33,CalcRun14!I13,CalcRun14!O13)</f>
        <v>0</v>
      </c>
      <c r="AE18" s="42"/>
      <c r="AF18" s="42"/>
      <c r="AG18" s="6" t="s">
        <v>23</v>
      </c>
      <c r="AH18" s="16">
        <f>IF(AI17=CalcRun14!A33,CalcRun14!H14,CalcRun14!N14)</f>
        <v>0</v>
      </c>
      <c r="AI18" s="3" t="s">
        <v>24</v>
      </c>
      <c r="AJ18" s="17">
        <f>IF(AI17=CalcRun14!A33,CalcRun14!I14,CalcRun14!O14)</f>
        <v>0</v>
      </c>
      <c r="AK18" s="42"/>
      <c r="AL18" s="42"/>
      <c r="AM18" s="6" t="s">
        <v>23</v>
      </c>
      <c r="AN18" s="16">
        <f>IF(AO17=CalcRun14!A33,CalcRun14!H15,CalcRun14!N15)</f>
        <v>0</v>
      </c>
      <c r="AO18" s="3" t="s">
        <v>24</v>
      </c>
      <c r="AP18" s="17">
        <f>IF(AO17=CalcRun14!A33,CalcRun14!I15,CalcRun14!O15)</f>
        <v>0</v>
      </c>
      <c r="AQ18" s="42"/>
      <c r="AR18" s="42"/>
      <c r="AS18" s="6" t="s">
        <v>23</v>
      </c>
      <c r="AT18" s="16">
        <f>IF(AU17=CalcRun14!A33,CalcRun14!H16,CalcRun14!N16)</f>
        <v>0</v>
      </c>
      <c r="AU18" s="3" t="s">
        <v>24</v>
      </c>
      <c r="AV18" s="17">
        <f>IF(AU17=CalcRun14!A33,CalcRun14!I16,CalcRun14!O16)</f>
        <v>0</v>
      </c>
      <c r="AW18" s="42"/>
      <c r="AX18" s="42"/>
      <c r="AY18" s="6" t="s">
        <v>23</v>
      </c>
      <c r="AZ18" s="16">
        <f>IF(BA17=CalcRun14!A33,CalcRun14!H17,CalcRun14!N17)</f>
        <v>0</v>
      </c>
      <c r="BA18" s="3" t="s">
        <v>24</v>
      </c>
      <c r="BB18" s="17">
        <f>IF(BA17=CalcRun14!A33,CalcRun14!I17,CalcRun14!O17)</f>
        <v>0</v>
      </c>
      <c r="BC18" s="42"/>
      <c r="BD18" s="42"/>
      <c r="BE18" s="6" t="s">
        <v>23</v>
      </c>
      <c r="BF18" s="16">
        <f>IF(BG17=CalcRun14!A33,CalcRun14!H18,CalcRun14!N18)</f>
        <v>0</v>
      </c>
      <c r="BG18" s="3" t="s">
        <v>24</v>
      </c>
      <c r="BH18" s="17">
        <f>IF(BG17=CalcRun14!A33,CalcRun14!I18,CalcRun14!O18)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IF(E17=CalcRun14!A33,CalcRun14!F9,CalcRun14!L9)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IF(K17=CalcRun14!A33,CalcRun14!F10,CalcRun14!L10)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IF(Q17=CalcRun14!A33,CalcRun14!F11,CalcRun14!L11)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IF(W17=CalcRun14!A33,CalcRun14!F12,CalcRun14!L12)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IF(AC17=CalcRun14!A33,CalcRun14!F13,CalcRun14!L13)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IF(AI17=CalcRun14!A33,CalcRun14!F14,CalcRun14!L14)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IF(AO17=CalcRun14!A33,CalcRun14!F15,CalcRun14!L15)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IF(AU17=CalcRun14!A33,CalcRun14!F16,CalcRun14!L16)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IF(BA17=CalcRun14!A33,CalcRun14!F17,CalcRun14!L17)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IF(BG17=CalcRun14!A33,CalcRun14!F18,CalcRun14!L18)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IF(E35=CalcRun14!A33,CalcRun14!H19,CalcRun14!N19)</f>
        <v>0</v>
      </c>
      <c r="E36" s="3" t="s">
        <v>24</v>
      </c>
      <c r="F36" s="17">
        <f>IF(E35=CalcRun14!A33,CalcRun14!I19,CalcRun14!O19)</f>
        <v>0</v>
      </c>
      <c r="G36" s="42"/>
      <c r="H36" s="42"/>
      <c r="I36" s="6" t="s">
        <v>23</v>
      </c>
      <c r="J36" s="16">
        <f>IF(K35=CalcRun14!A33,CalcRun14!H20,CalcRun14!N20)</f>
        <v>0</v>
      </c>
      <c r="K36" s="3" t="s">
        <v>24</v>
      </c>
      <c r="L36" s="17">
        <f>IF(K35=CalcRun14!A33,CalcRun14!I20,CalcRun14!O20)</f>
        <v>0</v>
      </c>
      <c r="M36" s="42"/>
      <c r="N36" s="42"/>
      <c r="O36" s="6" t="s">
        <v>23</v>
      </c>
      <c r="P36" s="16">
        <f>IF(Q35=CalcRun14!A33,CalcRun14!H21,CalcRun14!N21)</f>
        <v>0</v>
      </c>
      <c r="Q36" s="3" t="s">
        <v>24</v>
      </c>
      <c r="R36" s="17">
        <f>IF(Q35=CalcRun14!A33,CalcRun14!I21,CalcRun14!O21)</f>
        <v>0</v>
      </c>
      <c r="S36" s="42"/>
      <c r="T36" s="42"/>
      <c r="U36" s="6" t="s">
        <v>23</v>
      </c>
      <c r="V36" s="16">
        <f>IF(W35=CalcRun14!A33,CalcRun14!H22,CalcRun14!N22)</f>
        <v>0</v>
      </c>
      <c r="W36" s="3" t="s">
        <v>24</v>
      </c>
      <c r="X36" s="17">
        <f>IF(W35=CalcRun14!A33,CalcRun14!I22,CalcRun14!O22)</f>
        <v>0</v>
      </c>
      <c r="Y36" s="42"/>
      <c r="Z36" s="42"/>
      <c r="AA36" s="6" t="s">
        <v>23</v>
      </c>
      <c r="AB36" s="16">
        <f>IF(AC35=CalcRun14!A33,CalcRun14!H23,CalcRun14!N23)</f>
        <v>0</v>
      </c>
      <c r="AC36" s="3" t="s">
        <v>24</v>
      </c>
      <c r="AD36" s="17">
        <f>IF(AC35=CalcRun14!A33,CalcRun14!I23,CalcRun14!O23)</f>
        <v>0</v>
      </c>
      <c r="AE36" s="42"/>
      <c r="AF36" s="42"/>
      <c r="AG36" s="6" t="s">
        <v>23</v>
      </c>
      <c r="AH36" s="16">
        <f>IF(AI35=CalcRun14!A33,CalcRun14!H24,CalcRun14!N24)</f>
        <v>0</v>
      </c>
      <c r="AI36" s="3" t="s">
        <v>24</v>
      </c>
      <c r="AJ36" s="17">
        <f>IF(AI35=CalcRun14!A33,CalcRun14!I24,CalcRun14!O24)</f>
        <v>0</v>
      </c>
      <c r="AK36" s="42"/>
      <c r="AL36" s="42"/>
      <c r="AM36" s="6" t="s">
        <v>23</v>
      </c>
      <c r="AN36" s="16">
        <f>IF(AO35=CalcRun14!A33,CalcRun14!H25,CalcRun14!N25)</f>
        <v>0</v>
      </c>
      <c r="AO36" s="3" t="s">
        <v>24</v>
      </c>
      <c r="AP36" s="17">
        <f>IF(AO35=CalcRun14!A33,CalcRun14!I25,CalcRun14!O25)</f>
        <v>0</v>
      </c>
      <c r="AQ36" s="42"/>
      <c r="AR36" s="42"/>
      <c r="AS36" s="6" t="s">
        <v>23</v>
      </c>
      <c r="AT36" s="16">
        <f>IF(AU35=CalcRun14!A33,CalcRun14!H26,CalcRun14!N26)</f>
        <v>0</v>
      </c>
      <c r="AU36" s="3" t="s">
        <v>24</v>
      </c>
      <c r="AV36" s="17">
        <f>IF(AU35=CalcRun14!A33,CalcRun14!I26,CalcRun14!O26)</f>
        <v>0</v>
      </c>
      <c r="AW36" s="42"/>
      <c r="AX36" s="42"/>
      <c r="AY36" s="6" t="s">
        <v>23</v>
      </c>
      <c r="AZ36" s="16">
        <f>IF(BA35=CalcRun14!A33,CalcRun14!H27,CalcRun14!N27)</f>
        <v>0</v>
      </c>
      <c r="BA36" s="3" t="s">
        <v>24</v>
      </c>
      <c r="BB36" s="17">
        <f>IF(BA35=CalcRun14!A33,CalcRun14!I27,CalcRun14!O27)</f>
        <v>0</v>
      </c>
      <c r="BC36" s="42"/>
      <c r="BD36" s="42"/>
      <c r="BE36" s="6" t="s">
        <v>23</v>
      </c>
      <c r="BF36" s="16">
        <f>IF(BG35=CalcRun14!A33,CalcRun14!H28,CalcRun14!N28)</f>
        <v>0</v>
      </c>
      <c r="BG36" s="3" t="s">
        <v>24</v>
      </c>
      <c r="BH36" s="17">
        <f>IF(BG35=CalcRun14!A33,CalcRun14!I28,CalcRun14!O28)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IF(E35=CalcRun14!A33,CalcRun14!F19,CalcRun14!L19)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IF(K35=CalcRun14!A33,CalcRun14!F20,CalcRun14!L20)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IF(Q35=CalcRun14!A33,CalcRun14!F21,CalcRun14!L21)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IF(W35=CalcRun14!A33,CalcRun14!F22,CalcRun14!L22)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IF(AC35=CalcRun14!A33,CalcRun14!F23,CalcRun14!L23)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IF(AI35=CalcRun14!A33,CalcRun14!F24,CalcRun14!L24)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IF(AO35=CalcRun14!A33,CalcRun14!F25,CalcRun14!L25)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IF(AU35=CalcRun14!A33,CalcRun14!F26,CalcRun14!L26)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IF(BA35=CalcRun14!A33,CalcRun14!F27,CalcRun14!L27)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IF(BG35=CalcRun14!A33,CalcRun14!F28,CalcRun14!L28)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aUOz31oBfH/GTbEPOsgpr5RZ0Y4/PayLQ7CAaryf2QNgdDHWWPBNsFuOYG258TXSLfhajpNW7q/qQPcHfImh8w==" saltValue="Xw4F6zntpl3u6mcle74zS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67" priority="3" operator="containsText" text="ERROR">
      <formula>NOT(ISERROR(SEARCH("ERROR",I5)))</formula>
    </cfRule>
  </conditionalFormatting>
  <conditionalFormatting sqref="N3">
    <cfRule type="containsText" dxfId="66" priority="1" operator="containsText" text="ERROR">
      <formula>NOT(ISERROR(SEARCH("ERROR",N3)))</formula>
    </cfRule>
  </conditionalFormatting>
  <conditionalFormatting sqref="N5">
    <cfRule type="cellIs" dxfId="65" priority="4" operator="equal">
      <formula>"ERROR"</formula>
    </cfRule>
  </conditionalFormatting>
  <conditionalFormatting sqref="N4:P4">
    <cfRule type="containsText" dxfId="64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4A3465EB-81F2-479B-A0F2-B7AB76C472FA}">
      <formula1>"(Select One), End Cap, NATL-IP65/C90-L, NATL-IP65/C90-R, NATL-IP65/EW-03, NATL-IP65/EW-06"</formula1>
    </dataValidation>
    <dataValidation type="list" showInputMessage="1" showErrorMessage="1" sqref="B15" xr:uid="{D473A927-1360-4DA5-9C7A-31C5B4429DF0}">
      <formula1>"(Select One), /CP, /CPSP, /HW, /HWSP"</formula1>
    </dataValidation>
    <dataValidation type="list" allowBlank="1" showInputMessage="1" showErrorMessage="1" sqref="B4" xr:uid="{221CCDBE-673E-492A-BD8C-1CE4F8BF283B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8398B0-C6C5-413D-87B7-16F6D9E270D5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F773-54B0-4C31-8066-60E4C41DF9B1}">
  <sheetPr codeName="Sheet29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'Run14'!D15</f>
        <v>0</v>
      </c>
      <c r="C9" s="12">
        <f>'Run14'!F15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'Run14'!J15</f>
        <v>0</v>
      </c>
      <c r="C10" s="12">
        <f>'Run14'!L15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'Run14'!P15</f>
        <v>0</v>
      </c>
      <c r="C11" s="12">
        <f>'Run14'!R15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'Run14'!V15</f>
        <v>0</v>
      </c>
      <c r="C12" s="12">
        <f>'Run14'!X15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'Run14'!AB15</f>
        <v>0</v>
      </c>
      <c r="C13" s="12">
        <f>'Run14'!AD15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'Run14'!AH15</f>
        <v>0</v>
      </c>
      <c r="C14" s="12">
        <f>'Run14'!AJ15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'Run14'!AN15</f>
        <v>0</v>
      </c>
      <c r="C15" s="12">
        <f>'Run14'!AP15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'Run14'!AT15</f>
        <v>0</v>
      </c>
      <c r="C16" s="12">
        <f>'Run14'!AV15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'Run14'!AZ15</f>
        <v>0</v>
      </c>
      <c r="C17" s="12">
        <f>'Run14'!BB15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'Run14'!BF15</f>
        <v>0</v>
      </c>
      <c r="C18" s="12">
        <f>'Run14'!BH15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'Run14'!D33</f>
        <v>0</v>
      </c>
      <c r="C19" s="12">
        <f>'Run14'!F33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'Run14'!J33</f>
        <v>0</v>
      </c>
      <c r="C20" s="12">
        <f>'Run14'!L33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'Run14'!P33</f>
        <v>0</v>
      </c>
      <c r="C21" s="12">
        <f>'Run14'!R33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'Run14'!V33</f>
        <v>0</v>
      </c>
      <c r="C22" s="12">
        <f>'Run14'!X33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'Run14'!AB33</f>
        <v>0</v>
      </c>
      <c r="C23" s="12">
        <f>'Run14'!AD33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'Run14'!AH33</f>
        <v>0</v>
      </c>
      <c r="C24" s="12">
        <f>'Run14'!AJ33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'Run14'!AN33</f>
        <v>0</v>
      </c>
      <c r="C25" s="12">
        <f>'Run14'!AP33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'Run14'!AT33</f>
        <v>0</v>
      </c>
      <c r="C26" s="12">
        <f>'Run14'!AV33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'Run14'!AZ33</f>
        <v>0</v>
      </c>
      <c r="C27" s="12">
        <f>'Run14'!BB33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'Run14'!BF33</f>
        <v>0</v>
      </c>
      <c r="C28" s="12">
        <f>'Run14'!BH33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VMAh4Dl2mUhYQ40vVa78LLrjrPSXszZipcQxvDWtLDcZMRLLWFpJ+rOw9A19+pJxm4AeEhIWZn2rrvir0WY7hA==" saltValue="hCtNmcqPCXMRYFzL45b4G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0610-1A51-4DF4-9DC9-5329F24945CB}">
  <sheetPr codeName="Sheet30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CONCATENATE(IFERROR(CalcRun15!L30,""),Q4,"",Q5)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ROUNDDOWN((F19+L19+R19+X19+AD19+AJ19+AP19+AV19+BB19+BH19+F37+L37+R37+X37+AD37+AJ37+AP37+AV37+BB37+BH37)*CalcRun15!B3/12,0)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(F19+L19+R19+X19+AD19+AJ19+AP19+AV19+BB19+BH19+F37+L37+R37+X37+AD37+AJ37+AP37+AV37+BB37+BH37)*CalcRun15!B3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IF(E17=CalcRun15!A33,CalcRun15!H9,CalcRun15!N9)</f>
        <v>0</v>
      </c>
      <c r="E18" s="3" t="s">
        <v>24</v>
      </c>
      <c r="F18" s="17">
        <f>IF(E17=CalcRun15!A33,CalcRun15!I9,CalcRun15!O9)</f>
        <v>0</v>
      </c>
      <c r="G18" s="42"/>
      <c r="H18" s="42"/>
      <c r="I18" s="6" t="s">
        <v>23</v>
      </c>
      <c r="J18" s="16">
        <f>IF(K17=CalcRun15!A33,CalcRun15!H10,CalcRun15!N10)</f>
        <v>0</v>
      </c>
      <c r="K18" s="3" t="s">
        <v>24</v>
      </c>
      <c r="L18" s="17">
        <f>IF(K17=CalcRun15!A33,CalcRun15!I10,CalcRun15!O10)</f>
        <v>0</v>
      </c>
      <c r="M18" s="42"/>
      <c r="N18" s="42"/>
      <c r="O18" s="6" t="s">
        <v>23</v>
      </c>
      <c r="P18" s="16">
        <f>IF(Q17=CalcRun15!A33,CalcRun15!H11,CalcRun15!N11)</f>
        <v>0</v>
      </c>
      <c r="Q18" s="3" t="s">
        <v>24</v>
      </c>
      <c r="R18" s="17">
        <f>IF(Q17=CalcRun15!A33,CalcRun15!I11,CalcRun15!O11)</f>
        <v>0</v>
      </c>
      <c r="S18" s="42"/>
      <c r="T18" s="42"/>
      <c r="U18" s="6" t="s">
        <v>23</v>
      </c>
      <c r="V18" s="16">
        <f>IF(W17=CalcRun15!A33,CalcRun15!H12,CalcRun15!N12)</f>
        <v>0</v>
      </c>
      <c r="W18" s="3" t="s">
        <v>24</v>
      </c>
      <c r="X18" s="17">
        <f>IF(W17=CalcRun15!A33,CalcRun15!I12,CalcRun15!O12)</f>
        <v>0</v>
      </c>
      <c r="Y18" s="42"/>
      <c r="Z18" s="42"/>
      <c r="AA18" s="6" t="s">
        <v>23</v>
      </c>
      <c r="AB18" s="16">
        <f>IF(AC17=CalcRun15!A33,CalcRun15!H13,CalcRun15!N13)</f>
        <v>0</v>
      </c>
      <c r="AC18" s="3" t="s">
        <v>24</v>
      </c>
      <c r="AD18" s="17">
        <f>IF(AC17=CalcRun15!A33,CalcRun15!I13,CalcRun15!O13)</f>
        <v>0</v>
      </c>
      <c r="AE18" s="42"/>
      <c r="AF18" s="42"/>
      <c r="AG18" s="6" t="s">
        <v>23</v>
      </c>
      <c r="AH18" s="16">
        <f>IF(AI17=CalcRun15!A33,CalcRun15!H14,CalcRun15!N14)</f>
        <v>0</v>
      </c>
      <c r="AI18" s="3" t="s">
        <v>24</v>
      </c>
      <c r="AJ18" s="17">
        <f>IF(AI17=CalcRun15!A33,CalcRun15!I14,CalcRun15!O14)</f>
        <v>0</v>
      </c>
      <c r="AK18" s="42"/>
      <c r="AL18" s="42"/>
      <c r="AM18" s="6" t="s">
        <v>23</v>
      </c>
      <c r="AN18" s="16">
        <f>IF(AO17=CalcRun15!A33,CalcRun15!H15,CalcRun15!N15)</f>
        <v>0</v>
      </c>
      <c r="AO18" s="3" t="s">
        <v>24</v>
      </c>
      <c r="AP18" s="17">
        <f>IF(AO17=CalcRun15!A33,CalcRun15!I15,CalcRun15!O15)</f>
        <v>0</v>
      </c>
      <c r="AQ18" s="42"/>
      <c r="AR18" s="42"/>
      <c r="AS18" s="6" t="s">
        <v>23</v>
      </c>
      <c r="AT18" s="16">
        <f>IF(AU17=CalcRun15!A33,CalcRun15!H16,CalcRun15!N16)</f>
        <v>0</v>
      </c>
      <c r="AU18" s="3" t="s">
        <v>24</v>
      </c>
      <c r="AV18" s="17">
        <f>IF(AU17=CalcRun15!A33,CalcRun15!I16,CalcRun15!O16)</f>
        <v>0</v>
      </c>
      <c r="AW18" s="42"/>
      <c r="AX18" s="42"/>
      <c r="AY18" s="6" t="s">
        <v>23</v>
      </c>
      <c r="AZ18" s="16">
        <f>IF(BA17=CalcRun15!A33,CalcRun15!H17,CalcRun15!N17)</f>
        <v>0</v>
      </c>
      <c r="BA18" s="3" t="s">
        <v>24</v>
      </c>
      <c r="BB18" s="17">
        <f>IF(BA17=CalcRun15!A33,CalcRun15!I17,CalcRun15!O17)</f>
        <v>0</v>
      </c>
      <c r="BC18" s="42"/>
      <c r="BD18" s="42"/>
      <c r="BE18" s="6" t="s">
        <v>23</v>
      </c>
      <c r="BF18" s="16">
        <f>IF(BG17=CalcRun15!A33,CalcRun15!H18,CalcRun15!N18)</f>
        <v>0</v>
      </c>
      <c r="BG18" s="3" t="s">
        <v>24</v>
      </c>
      <c r="BH18" s="17">
        <f>IF(BG17=CalcRun15!A33,CalcRun15!I18,CalcRun15!O18)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IF(E17=CalcRun15!A33,CalcRun15!F9,CalcRun15!L9)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IF(K17=CalcRun15!A33,CalcRun15!F10,CalcRun15!L10)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IF(Q17=CalcRun15!A33,CalcRun15!F11,CalcRun15!L11)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IF(W17=CalcRun15!A33,CalcRun15!F12,CalcRun15!L12)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IF(AC17=CalcRun15!A33,CalcRun15!F13,CalcRun15!L13)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IF(AI17=CalcRun15!A33,CalcRun15!F14,CalcRun15!L14)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IF(AO17=CalcRun15!A33,CalcRun15!F15,CalcRun15!L15)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IF(AU17=CalcRun15!A33,CalcRun15!F16,CalcRun15!L16)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IF(BA17=CalcRun15!A33,CalcRun15!F17,CalcRun15!L17)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IF(BG17=CalcRun15!A33,CalcRun15!F18,CalcRun15!L18)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IF(E35=CalcRun15!A33,CalcRun15!H19,CalcRun15!N19)</f>
        <v>0</v>
      </c>
      <c r="E36" s="3" t="s">
        <v>24</v>
      </c>
      <c r="F36" s="17">
        <f>IF(E35=CalcRun15!A33,CalcRun15!I19,CalcRun15!O19)</f>
        <v>0</v>
      </c>
      <c r="G36" s="42"/>
      <c r="H36" s="42"/>
      <c r="I36" s="6" t="s">
        <v>23</v>
      </c>
      <c r="J36" s="16">
        <f>IF(K35=CalcRun15!A33,CalcRun15!H20,CalcRun15!N20)</f>
        <v>0</v>
      </c>
      <c r="K36" s="3" t="s">
        <v>24</v>
      </c>
      <c r="L36" s="17">
        <f>IF(K35=CalcRun15!A33,CalcRun15!I20,CalcRun15!O20)</f>
        <v>0</v>
      </c>
      <c r="M36" s="42"/>
      <c r="N36" s="42"/>
      <c r="O36" s="6" t="s">
        <v>23</v>
      </c>
      <c r="P36" s="16">
        <f>IF(Q35=CalcRun15!A33,CalcRun15!H21,CalcRun15!N21)</f>
        <v>0</v>
      </c>
      <c r="Q36" s="3" t="s">
        <v>24</v>
      </c>
      <c r="R36" s="17">
        <f>IF(Q35=CalcRun15!A33,CalcRun15!I21,CalcRun15!O21)</f>
        <v>0</v>
      </c>
      <c r="S36" s="42"/>
      <c r="T36" s="42"/>
      <c r="U36" s="6" t="s">
        <v>23</v>
      </c>
      <c r="V36" s="16">
        <f>IF(W35=CalcRun15!A33,CalcRun15!H22,CalcRun15!N22)</f>
        <v>0</v>
      </c>
      <c r="W36" s="3" t="s">
        <v>24</v>
      </c>
      <c r="X36" s="17">
        <f>IF(W35=CalcRun15!A33,CalcRun15!I22,CalcRun15!O22)</f>
        <v>0</v>
      </c>
      <c r="Y36" s="42"/>
      <c r="Z36" s="42"/>
      <c r="AA36" s="6" t="s">
        <v>23</v>
      </c>
      <c r="AB36" s="16">
        <f>IF(AC35=CalcRun15!A33,CalcRun15!H23,CalcRun15!N23)</f>
        <v>0</v>
      </c>
      <c r="AC36" s="3" t="s">
        <v>24</v>
      </c>
      <c r="AD36" s="17">
        <f>IF(AC35=CalcRun15!A33,CalcRun15!I23,CalcRun15!O23)</f>
        <v>0</v>
      </c>
      <c r="AE36" s="42"/>
      <c r="AF36" s="42"/>
      <c r="AG36" s="6" t="s">
        <v>23</v>
      </c>
      <c r="AH36" s="16">
        <f>IF(AI35=CalcRun15!A33,CalcRun15!H24,CalcRun15!N24)</f>
        <v>0</v>
      </c>
      <c r="AI36" s="3" t="s">
        <v>24</v>
      </c>
      <c r="AJ36" s="17">
        <f>IF(AI35=CalcRun15!A33,CalcRun15!I24,CalcRun15!O24)</f>
        <v>0</v>
      </c>
      <c r="AK36" s="42"/>
      <c r="AL36" s="42"/>
      <c r="AM36" s="6" t="s">
        <v>23</v>
      </c>
      <c r="AN36" s="16">
        <f>IF(AO35=CalcRun15!A33,CalcRun15!H25,CalcRun15!N25)</f>
        <v>0</v>
      </c>
      <c r="AO36" s="3" t="s">
        <v>24</v>
      </c>
      <c r="AP36" s="17">
        <f>IF(AO35=CalcRun15!A33,CalcRun15!I25,CalcRun15!O25)</f>
        <v>0</v>
      </c>
      <c r="AQ36" s="42"/>
      <c r="AR36" s="42"/>
      <c r="AS36" s="6" t="s">
        <v>23</v>
      </c>
      <c r="AT36" s="16">
        <f>IF(AU35=CalcRun15!A33,CalcRun15!H26,CalcRun15!N26)</f>
        <v>0</v>
      </c>
      <c r="AU36" s="3" t="s">
        <v>24</v>
      </c>
      <c r="AV36" s="17">
        <f>IF(AU35=CalcRun15!A33,CalcRun15!I26,CalcRun15!O26)</f>
        <v>0</v>
      </c>
      <c r="AW36" s="42"/>
      <c r="AX36" s="42"/>
      <c r="AY36" s="6" t="s">
        <v>23</v>
      </c>
      <c r="AZ36" s="16">
        <f>IF(BA35=CalcRun15!A33,CalcRun15!H27,CalcRun15!N27)</f>
        <v>0</v>
      </c>
      <c r="BA36" s="3" t="s">
        <v>24</v>
      </c>
      <c r="BB36" s="17">
        <f>IF(BA35=CalcRun15!A33,CalcRun15!I27,CalcRun15!O27)</f>
        <v>0</v>
      </c>
      <c r="BC36" s="42"/>
      <c r="BD36" s="42"/>
      <c r="BE36" s="6" t="s">
        <v>23</v>
      </c>
      <c r="BF36" s="16">
        <f>IF(BG35=CalcRun15!A33,CalcRun15!H28,CalcRun15!N28)</f>
        <v>0</v>
      </c>
      <c r="BG36" s="3" t="s">
        <v>24</v>
      </c>
      <c r="BH36" s="17">
        <f>IF(BG35=CalcRun15!A33,CalcRun15!I28,CalcRun15!O28)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IF(E35=CalcRun15!A33,CalcRun15!F19,CalcRun15!L19)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IF(K35=CalcRun15!A33,CalcRun15!F20,CalcRun15!L20)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IF(Q35=CalcRun15!A33,CalcRun15!F21,CalcRun15!L21)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IF(W35=CalcRun15!A33,CalcRun15!F22,CalcRun15!L22)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IF(AC35=CalcRun15!A33,CalcRun15!F23,CalcRun15!L23)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IF(AI35=CalcRun15!A33,CalcRun15!F24,CalcRun15!L24)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IF(AO35=CalcRun15!A33,CalcRun15!F25,CalcRun15!L25)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IF(AU35=CalcRun15!A33,CalcRun15!F26,CalcRun15!L26)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IF(BA35=CalcRun15!A33,CalcRun15!F27,CalcRun15!L27)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IF(BG35=CalcRun15!A33,CalcRun15!F28,CalcRun15!L28)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U7MBPsejZ2PNjr/7VkVDKi5C+aA17mBXDCK1fuS33iBHa04yG0QVgXGoYh4JnTbrOjfRGTvq2USM8411PlrdMg==" saltValue="xiS+xIgKcnCWkaAjDzNwr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63" priority="3" operator="containsText" text="ERROR">
      <formula>NOT(ISERROR(SEARCH("ERROR",I5)))</formula>
    </cfRule>
  </conditionalFormatting>
  <conditionalFormatting sqref="N3">
    <cfRule type="containsText" dxfId="62" priority="1" operator="containsText" text="ERROR">
      <formula>NOT(ISERROR(SEARCH("ERROR",N3)))</formula>
    </cfRule>
  </conditionalFormatting>
  <conditionalFormatting sqref="N5">
    <cfRule type="cellIs" dxfId="61" priority="4" operator="equal">
      <formula>"ERROR"</formula>
    </cfRule>
  </conditionalFormatting>
  <conditionalFormatting sqref="N4:P4">
    <cfRule type="containsText" dxfId="60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3A7D0A33-07B6-4EA0-98BF-50C93F6AD6A2}">
      <formula1>"2700K, 3000K, 3500K, 4000K"</formula1>
    </dataValidation>
    <dataValidation type="list" showInputMessage="1" showErrorMessage="1" sqref="B15" xr:uid="{4919AC44-5CDD-46AA-8BEA-F49DB264A135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39057331-AE87-47E3-9CDE-8651FC2C3275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DE98B1-BB67-4EEE-8578-D143FB79960E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CB73-8A01-416F-9071-B0CFBA7F0E7C}">
  <sheetPr codeName="Sheet31"/>
  <dimension ref="A1:S79"/>
  <sheetViews>
    <sheetView zoomScale="85" zoomScaleNormal="85" workbookViewId="0">
      <selection activeCell="K15" sqref="K15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'Run15'!D15</f>
        <v>0</v>
      </c>
      <c r="C9" s="12">
        <f>'Run15'!F15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'Run15'!J15</f>
        <v>0</v>
      </c>
      <c r="C10" s="12">
        <f>'Run15'!L15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'Run15'!P15</f>
        <v>0</v>
      </c>
      <c r="C11" s="12">
        <f>'Run15'!R15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'Run15'!V15</f>
        <v>0</v>
      </c>
      <c r="C12" s="12">
        <f>'Run15'!X15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'Run15'!AB15</f>
        <v>0</v>
      </c>
      <c r="C13" s="12">
        <f>'Run15'!AD15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'Run15'!AH15</f>
        <v>0</v>
      </c>
      <c r="C14" s="12">
        <f>'Run15'!AJ15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'Run15'!AN15</f>
        <v>0</v>
      </c>
      <c r="C15" s="12">
        <f>'Run15'!AP15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'Run15'!AT15</f>
        <v>0</v>
      </c>
      <c r="C16" s="12">
        <f>'Run15'!AV15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'Run15'!AZ15</f>
        <v>0</v>
      </c>
      <c r="C17" s="12">
        <f>'Run15'!BB15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'Run15'!BF15</f>
        <v>0</v>
      </c>
      <c r="C18" s="12">
        <f>'Run15'!BH15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'Run15'!D33</f>
        <v>0</v>
      </c>
      <c r="C19" s="12">
        <f>'Run15'!F33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'Run15'!J33</f>
        <v>0</v>
      </c>
      <c r="C20" s="12">
        <f>'Run15'!L33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'Run15'!P33</f>
        <v>0</v>
      </c>
      <c r="C21" s="12">
        <f>'Run15'!R33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'Run15'!V33</f>
        <v>0</v>
      </c>
      <c r="C22" s="12">
        <f>'Run15'!X33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'Run15'!AB33</f>
        <v>0</v>
      </c>
      <c r="C23" s="12">
        <f>'Run15'!AD33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'Run15'!AH33</f>
        <v>0</v>
      </c>
      <c r="C24" s="12">
        <f>'Run15'!AJ33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'Run15'!AN33</f>
        <v>0</v>
      </c>
      <c r="C25" s="12">
        <f>'Run15'!AP33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'Run15'!AT33</f>
        <v>0</v>
      </c>
      <c r="C26" s="12">
        <f>'Run15'!AV33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'Run15'!AZ33</f>
        <v>0</v>
      </c>
      <c r="C27" s="12">
        <f>'Run15'!BB33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'Run15'!BF33</f>
        <v>0</v>
      </c>
      <c r="C28" s="12">
        <f>'Run15'!BH33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q4hq5pFa0MOXQwfrAb5E7OvB94XSUknFMIRRHvS7DGXQMi2YyorHY5zI+NuGFKOta7b+KgE8inw8mHRWceBwlQ==" saltValue="Qn+OrXJ5g37uo4Sdxbecr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9A6B-B19C-4486-9539-DE399DF7B40E}">
  <sheetPr codeName="Sheet32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CONCATENATE(IFERROR(CalcRun16!L30,""),Q4,"",Q5)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ROUNDDOWN((F19+L19+R19+X19+AD19+AJ19+AP19+AV19+BB19+BH19+F37+L37+R37+X37+AD37+AJ37+AP37+AV37+BB37+BH37)*CalcRun16!B3/12,0)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(F19+L19+R19+X19+AD19+AJ19+AP19+AV19+BB19+BH19+F37+L37+R37+X37+AD37+AJ37+AP37+AV37+BB37+BH37)*CalcRun16!B3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IF(E17=CalcRun16!A33,CalcRun16!H9,CalcRun16!N9)</f>
        <v>0</v>
      </c>
      <c r="E18" s="3" t="s">
        <v>24</v>
      </c>
      <c r="F18" s="17">
        <f>IF(E17=CalcRun16!A33,CalcRun16!I9,CalcRun16!O9)</f>
        <v>0</v>
      </c>
      <c r="G18" s="42"/>
      <c r="H18" s="42"/>
      <c r="I18" s="6" t="s">
        <v>23</v>
      </c>
      <c r="J18" s="16">
        <f>IF(K17=CalcRun16!A33,CalcRun16!H10,CalcRun16!N10)</f>
        <v>0</v>
      </c>
      <c r="K18" s="3" t="s">
        <v>24</v>
      </c>
      <c r="L18" s="17">
        <f>IF(K17=CalcRun16!A33,CalcRun16!I10,CalcRun16!O10)</f>
        <v>0</v>
      </c>
      <c r="M18" s="42"/>
      <c r="N18" s="42"/>
      <c r="O18" s="6" t="s">
        <v>23</v>
      </c>
      <c r="P18" s="16">
        <f>IF(Q17=CalcRun16!A33,CalcRun16!H11,CalcRun16!N11)</f>
        <v>0</v>
      </c>
      <c r="Q18" s="3" t="s">
        <v>24</v>
      </c>
      <c r="R18" s="17">
        <f>IF(Q17=CalcRun16!A33,CalcRun16!I11,CalcRun16!O11)</f>
        <v>0</v>
      </c>
      <c r="S18" s="42"/>
      <c r="T18" s="42"/>
      <c r="U18" s="6" t="s">
        <v>23</v>
      </c>
      <c r="V18" s="16">
        <f>IF(W17=CalcRun16!A33,CalcRun16!H12,CalcRun16!N12)</f>
        <v>0</v>
      </c>
      <c r="W18" s="3" t="s">
        <v>24</v>
      </c>
      <c r="X18" s="17">
        <f>IF(W17=CalcRun16!A33,CalcRun16!I12,CalcRun16!O12)</f>
        <v>0</v>
      </c>
      <c r="Y18" s="42"/>
      <c r="Z18" s="42"/>
      <c r="AA18" s="6" t="s">
        <v>23</v>
      </c>
      <c r="AB18" s="16">
        <f>IF(AC17=CalcRun16!A33,CalcRun16!H13,CalcRun16!N13)</f>
        <v>0</v>
      </c>
      <c r="AC18" s="3" t="s">
        <v>24</v>
      </c>
      <c r="AD18" s="17">
        <f>IF(AC17=CalcRun16!A33,CalcRun16!I13,CalcRun16!O13)</f>
        <v>0</v>
      </c>
      <c r="AE18" s="42"/>
      <c r="AF18" s="42"/>
      <c r="AG18" s="6" t="s">
        <v>23</v>
      </c>
      <c r="AH18" s="16">
        <f>IF(AI17=CalcRun16!A33,CalcRun16!H14,CalcRun16!N14)</f>
        <v>0</v>
      </c>
      <c r="AI18" s="3" t="s">
        <v>24</v>
      </c>
      <c r="AJ18" s="17">
        <f>IF(AI17=CalcRun16!A33,CalcRun16!I14,CalcRun16!O14)</f>
        <v>0</v>
      </c>
      <c r="AK18" s="42"/>
      <c r="AL18" s="42"/>
      <c r="AM18" s="6" t="s">
        <v>23</v>
      </c>
      <c r="AN18" s="16">
        <f>IF(AO17=CalcRun16!A33,CalcRun16!H15,CalcRun16!N15)</f>
        <v>0</v>
      </c>
      <c r="AO18" s="3" t="s">
        <v>24</v>
      </c>
      <c r="AP18" s="17">
        <f>IF(AO17=CalcRun16!A33,CalcRun16!I15,CalcRun16!O15)</f>
        <v>0</v>
      </c>
      <c r="AQ18" s="42"/>
      <c r="AR18" s="42"/>
      <c r="AS18" s="6" t="s">
        <v>23</v>
      </c>
      <c r="AT18" s="16">
        <f>IF(AU17=CalcRun16!A33,CalcRun16!H16,CalcRun16!N16)</f>
        <v>0</v>
      </c>
      <c r="AU18" s="3" t="s">
        <v>24</v>
      </c>
      <c r="AV18" s="17">
        <f>IF(AU17=CalcRun16!A33,CalcRun16!I16,CalcRun16!O16)</f>
        <v>0</v>
      </c>
      <c r="AW18" s="42"/>
      <c r="AX18" s="42"/>
      <c r="AY18" s="6" t="s">
        <v>23</v>
      </c>
      <c r="AZ18" s="16">
        <f>IF(BA17=CalcRun16!A33,CalcRun16!H17,CalcRun16!N17)</f>
        <v>0</v>
      </c>
      <c r="BA18" s="3" t="s">
        <v>24</v>
      </c>
      <c r="BB18" s="17">
        <f>IF(BA17=CalcRun16!A33,CalcRun16!I17,CalcRun16!O17)</f>
        <v>0</v>
      </c>
      <c r="BC18" s="42"/>
      <c r="BD18" s="42"/>
      <c r="BE18" s="6" t="s">
        <v>23</v>
      </c>
      <c r="BF18" s="16">
        <f>IF(BG17=CalcRun16!A33,CalcRun16!H18,CalcRun16!N18)</f>
        <v>0</v>
      </c>
      <c r="BG18" s="3" t="s">
        <v>24</v>
      </c>
      <c r="BH18" s="17">
        <f>IF(BG17=CalcRun16!A33,CalcRun16!I18,CalcRun16!O18)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IF(E17=CalcRun16!A33,CalcRun16!F9,CalcRun16!L9)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IF(K17=CalcRun16!A33,CalcRun16!F10,CalcRun16!L10)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IF(Q17=CalcRun16!A33,CalcRun16!F11,CalcRun16!L11)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IF(W17=CalcRun16!A33,CalcRun16!F12,CalcRun16!L12)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IF(AC17=CalcRun16!A33,CalcRun16!F13,CalcRun16!L13)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IF(AI17=CalcRun16!A33,CalcRun16!F14,CalcRun16!L14)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IF(AO17=CalcRun16!A33,CalcRun16!F15,CalcRun16!L15)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IF(AU17=CalcRun16!A33,CalcRun16!F16,CalcRun16!L16)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IF(BA17=CalcRun16!A33,CalcRun16!F17,CalcRun16!L17)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IF(BG17=CalcRun16!A33,CalcRun16!F18,CalcRun16!L18)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IF(E35=CalcRun16!A33,CalcRun16!H19,CalcRun16!N19)</f>
        <v>0</v>
      </c>
      <c r="E36" s="3" t="s">
        <v>24</v>
      </c>
      <c r="F36" s="17">
        <f>IF(E35=CalcRun16!A33,CalcRun16!I19,CalcRun16!O19)</f>
        <v>0</v>
      </c>
      <c r="G36" s="42"/>
      <c r="H36" s="42"/>
      <c r="I36" s="6" t="s">
        <v>23</v>
      </c>
      <c r="J36" s="16">
        <f>IF(K35=CalcRun16!A33,CalcRun16!H20,CalcRun16!N20)</f>
        <v>0</v>
      </c>
      <c r="K36" s="3" t="s">
        <v>24</v>
      </c>
      <c r="L36" s="17">
        <f>IF(K35=CalcRun16!A33,CalcRun16!I20,CalcRun16!O20)</f>
        <v>0</v>
      </c>
      <c r="M36" s="42"/>
      <c r="N36" s="42"/>
      <c r="O36" s="6" t="s">
        <v>23</v>
      </c>
      <c r="P36" s="16">
        <f>IF(Q35=CalcRun16!A33,CalcRun16!H21,CalcRun16!N21)</f>
        <v>0</v>
      </c>
      <c r="Q36" s="3" t="s">
        <v>24</v>
      </c>
      <c r="R36" s="17">
        <f>IF(Q35=CalcRun16!A33,CalcRun16!I21,CalcRun16!O21)</f>
        <v>0</v>
      </c>
      <c r="S36" s="42"/>
      <c r="T36" s="42"/>
      <c r="U36" s="6" t="s">
        <v>23</v>
      </c>
      <c r="V36" s="16">
        <f>IF(W35=CalcRun16!A33,CalcRun16!H22,CalcRun16!N22)</f>
        <v>0</v>
      </c>
      <c r="W36" s="3" t="s">
        <v>24</v>
      </c>
      <c r="X36" s="17">
        <f>IF(W35=CalcRun16!A33,CalcRun16!I22,CalcRun16!O22)</f>
        <v>0</v>
      </c>
      <c r="Y36" s="42"/>
      <c r="Z36" s="42"/>
      <c r="AA36" s="6" t="s">
        <v>23</v>
      </c>
      <c r="AB36" s="16">
        <f>IF(AC35=CalcRun16!A33,CalcRun16!H23,CalcRun16!N23)</f>
        <v>0</v>
      </c>
      <c r="AC36" s="3" t="s">
        <v>24</v>
      </c>
      <c r="AD36" s="17">
        <f>IF(AC35=CalcRun16!A33,CalcRun16!I23,CalcRun16!O23)</f>
        <v>0</v>
      </c>
      <c r="AE36" s="42"/>
      <c r="AF36" s="42"/>
      <c r="AG36" s="6" t="s">
        <v>23</v>
      </c>
      <c r="AH36" s="16">
        <f>IF(AI35=CalcRun16!A33,CalcRun16!H24,CalcRun16!N24)</f>
        <v>0</v>
      </c>
      <c r="AI36" s="3" t="s">
        <v>24</v>
      </c>
      <c r="AJ36" s="17">
        <f>IF(AI35=CalcRun16!A33,CalcRun16!I24,CalcRun16!O24)</f>
        <v>0</v>
      </c>
      <c r="AK36" s="42"/>
      <c r="AL36" s="42"/>
      <c r="AM36" s="6" t="s">
        <v>23</v>
      </c>
      <c r="AN36" s="16">
        <f>IF(AO35=CalcRun16!A33,CalcRun16!H25,CalcRun16!N25)</f>
        <v>0</v>
      </c>
      <c r="AO36" s="3" t="s">
        <v>24</v>
      </c>
      <c r="AP36" s="17">
        <f>IF(AO35=CalcRun16!A33,CalcRun16!I25,CalcRun16!O25)</f>
        <v>0</v>
      </c>
      <c r="AQ36" s="42"/>
      <c r="AR36" s="42"/>
      <c r="AS36" s="6" t="s">
        <v>23</v>
      </c>
      <c r="AT36" s="16">
        <f>IF(AU35=CalcRun16!A33,CalcRun16!H26,CalcRun16!N26)</f>
        <v>0</v>
      </c>
      <c r="AU36" s="3" t="s">
        <v>24</v>
      </c>
      <c r="AV36" s="17">
        <f>IF(AU35=CalcRun16!A33,CalcRun16!I26,CalcRun16!O26)</f>
        <v>0</v>
      </c>
      <c r="AW36" s="42"/>
      <c r="AX36" s="42"/>
      <c r="AY36" s="6" t="s">
        <v>23</v>
      </c>
      <c r="AZ36" s="16">
        <f>IF(BA35=CalcRun16!A33,CalcRun16!H27,CalcRun16!N27)</f>
        <v>0</v>
      </c>
      <c r="BA36" s="3" t="s">
        <v>24</v>
      </c>
      <c r="BB36" s="17">
        <f>IF(BA35=CalcRun16!A33,CalcRun16!I27,CalcRun16!O27)</f>
        <v>0</v>
      </c>
      <c r="BC36" s="42"/>
      <c r="BD36" s="42"/>
      <c r="BE36" s="6" t="s">
        <v>23</v>
      </c>
      <c r="BF36" s="16">
        <f>IF(BG35=CalcRun16!A33,CalcRun16!H28,CalcRun16!N28)</f>
        <v>0</v>
      </c>
      <c r="BG36" s="3" t="s">
        <v>24</v>
      </c>
      <c r="BH36" s="17">
        <f>IF(BG35=CalcRun16!A33,CalcRun16!I28,CalcRun16!O28)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IF(E35=CalcRun16!A33,CalcRun16!F19,CalcRun16!L19)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IF(K35=CalcRun16!A33,CalcRun16!F20,CalcRun16!L20)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IF(Q35=CalcRun16!A33,CalcRun16!F21,CalcRun16!L21)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IF(W35=CalcRun16!A33,CalcRun16!F22,CalcRun16!L22)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IF(AC35=CalcRun16!A33,CalcRun16!F23,CalcRun16!L23)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IF(AI35=CalcRun16!A33,CalcRun16!F24,CalcRun16!L24)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IF(AO35=CalcRun16!A33,CalcRun16!F25,CalcRun16!L25)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IF(AU35=CalcRun16!A33,CalcRun16!F26,CalcRun16!L26)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IF(BA35=CalcRun16!A33,CalcRun16!F27,CalcRun16!L27)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IF(BG35=CalcRun16!A33,CalcRun16!F28,CalcRun16!L28)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odF81yMNW2yEYAmsVmB1NhJmYyqcpIV806LM1R2guK2Ir+FqhpGjVjujnTtkQYZsYjRaO+tE/DBI9MXjAzEeyw==" saltValue="bBxOpQhKpeJwL5gvQ/Glv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59" priority="3" operator="containsText" text="ERROR">
      <formula>NOT(ISERROR(SEARCH("ERROR",I5)))</formula>
    </cfRule>
  </conditionalFormatting>
  <conditionalFormatting sqref="N3">
    <cfRule type="containsText" dxfId="58" priority="1" operator="containsText" text="ERROR">
      <formula>NOT(ISERROR(SEARCH("ERROR",N3)))</formula>
    </cfRule>
  </conditionalFormatting>
  <conditionalFormatting sqref="N5">
    <cfRule type="cellIs" dxfId="57" priority="4" operator="equal">
      <formula>"ERROR"</formula>
    </cfRule>
  </conditionalFormatting>
  <conditionalFormatting sqref="N4:P4">
    <cfRule type="containsText" dxfId="56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CA8E1D02-C00A-4260-937B-EBBF38CE8F8B}">
      <formula1>"(Select One), End Cap, NATL-IP65/C90-L, NATL-IP65/C90-R, NATL-IP65/EW-03, NATL-IP65/EW-06"</formula1>
    </dataValidation>
    <dataValidation type="list" showInputMessage="1" showErrorMessage="1" sqref="B15" xr:uid="{D4CE4932-E31C-4998-B3A4-10C60B1074C8}">
      <formula1>"(Select One), /CP, /CPSP, /HW, /HWSP"</formula1>
    </dataValidation>
    <dataValidation type="list" allowBlank="1" showInputMessage="1" showErrorMessage="1" sqref="B4" xr:uid="{88D4E076-5001-4079-86AD-9894C7E045ED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E41434-FCCF-4990-A301-2131FB8D0D90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7437-013C-4FAA-BBD2-024CE7DCE78C}">
  <sheetPr codeName="Sheet33"/>
  <dimension ref="A1:S79"/>
  <sheetViews>
    <sheetView zoomScale="85" zoomScaleNormal="85" workbookViewId="0">
      <selection activeCell="O38" sqref="O38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'Run16'!D15</f>
        <v>0</v>
      </c>
      <c r="C9" s="12">
        <f>'Run16'!F15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'Run16'!J15</f>
        <v>0</v>
      </c>
      <c r="C10" s="12">
        <f>'Run16'!L15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'Run16'!P15</f>
        <v>0</v>
      </c>
      <c r="C11" s="12">
        <f>'Run16'!R15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'Run16'!V15</f>
        <v>0</v>
      </c>
      <c r="C12" s="12">
        <f>'Run16'!X15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'Run16'!AB15</f>
        <v>0</v>
      </c>
      <c r="C13" s="12">
        <f>'Run16'!AD15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'Run16'!AH15</f>
        <v>0</v>
      </c>
      <c r="C14" s="12">
        <f>'Run16'!AJ15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'Run16'!AN15</f>
        <v>0</v>
      </c>
      <c r="C15" s="12">
        <f>'Run16'!AP15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'Run16'!AT15</f>
        <v>0</v>
      </c>
      <c r="C16" s="12">
        <f>'Run16'!AV15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'Run16'!AZ15</f>
        <v>0</v>
      </c>
      <c r="C17" s="12">
        <f>'Run16'!BB15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'Run16'!BF15</f>
        <v>0</v>
      </c>
      <c r="C18" s="12">
        <f>'Run16'!BH15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'Run16'!D33</f>
        <v>0</v>
      </c>
      <c r="C19" s="12">
        <f>'Run16'!F33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'Run16'!J33</f>
        <v>0</v>
      </c>
      <c r="C20" s="12">
        <f>'Run16'!L33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'Run16'!P33</f>
        <v>0</v>
      </c>
      <c r="C21" s="12">
        <f>'Run16'!R33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'Run16'!V33</f>
        <v>0</v>
      </c>
      <c r="C22" s="12">
        <f>'Run16'!X33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'Run16'!AB33</f>
        <v>0</v>
      </c>
      <c r="C23" s="12">
        <f>'Run16'!AD33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'Run16'!AH33</f>
        <v>0</v>
      </c>
      <c r="C24" s="12">
        <f>'Run16'!AJ33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'Run16'!AN33</f>
        <v>0</v>
      </c>
      <c r="C25" s="12">
        <f>'Run16'!AP33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'Run16'!AT33</f>
        <v>0</v>
      </c>
      <c r="C26" s="12">
        <f>'Run16'!AV33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'Run16'!AZ33</f>
        <v>0</v>
      </c>
      <c r="C27" s="12">
        <f>'Run16'!BB33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'Run16'!BF33</f>
        <v>0</v>
      </c>
      <c r="C28" s="12">
        <f>'Run16'!BH33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vTas4rdZzKkHOjFYUtaFt9gvhA+6JdzgwZI9p20h9xM+4BLrotrGvSDUkJPA/o0liM2WbHUBXU3sJB9thUxfjA==" saltValue="F26fFPeErWAT5VcIhapIc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2C6D-EF2E-484F-9BE6-E9CF827407B9}">
  <sheetPr codeName="Sheet34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CONCATENATE(IFERROR(CalcRun17!L30,""),Q4,"",Q5)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ROUNDDOWN((F19+L19+R19+X19+AD19+AJ19+AP19+AV19+BB19+BH19+F37+L37+R37+X37+AD37+AJ37+AP37+AV37+BB37+BH37)*CalcRun17!B3/12,0)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(F19+L19+R19+X19+AD19+AJ19+AP19+AV19+BB19+BH19+F37+L37+R37+X37+AD37+AJ37+AP37+AV37+BB37+BH37)*CalcRun17!B3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IF(E17=CalcRun17!A33,CalcRun17!H9,CalcRun17!N9)</f>
        <v>0</v>
      </c>
      <c r="E18" s="3" t="s">
        <v>24</v>
      </c>
      <c r="F18" s="17">
        <f>IF(E17=CalcRun17!A33,CalcRun17!I9,CalcRun17!O9)</f>
        <v>0</v>
      </c>
      <c r="G18" s="42"/>
      <c r="H18" s="42"/>
      <c r="I18" s="6" t="s">
        <v>23</v>
      </c>
      <c r="J18" s="16">
        <f>IF(K17=CalcRun17!A33,CalcRun17!H10,CalcRun17!N10)</f>
        <v>0</v>
      </c>
      <c r="K18" s="3" t="s">
        <v>24</v>
      </c>
      <c r="L18" s="17">
        <f>IF(K17=CalcRun17!A33,CalcRun17!I10,CalcRun17!O10)</f>
        <v>0</v>
      </c>
      <c r="M18" s="42"/>
      <c r="N18" s="42"/>
      <c r="O18" s="6" t="s">
        <v>23</v>
      </c>
      <c r="P18" s="16">
        <f>IF(Q17=CalcRun17!A33,CalcRun17!H11,CalcRun17!N11)</f>
        <v>0</v>
      </c>
      <c r="Q18" s="3" t="s">
        <v>24</v>
      </c>
      <c r="R18" s="17">
        <f>IF(Q17=CalcRun17!A33,CalcRun17!I11,CalcRun17!O11)</f>
        <v>0</v>
      </c>
      <c r="S18" s="42"/>
      <c r="T18" s="42"/>
      <c r="U18" s="6" t="s">
        <v>23</v>
      </c>
      <c r="V18" s="16">
        <f>IF(W17=CalcRun17!A33,CalcRun17!H12,CalcRun17!N12)</f>
        <v>0</v>
      </c>
      <c r="W18" s="3" t="s">
        <v>24</v>
      </c>
      <c r="X18" s="17">
        <f>IF(W17=CalcRun17!A33,CalcRun17!I12,CalcRun17!O12)</f>
        <v>0</v>
      </c>
      <c r="Y18" s="42"/>
      <c r="Z18" s="42"/>
      <c r="AA18" s="6" t="s">
        <v>23</v>
      </c>
      <c r="AB18" s="16">
        <f>IF(AC17=CalcRun17!A33,CalcRun17!H13,CalcRun17!N13)</f>
        <v>0</v>
      </c>
      <c r="AC18" s="3" t="s">
        <v>24</v>
      </c>
      <c r="AD18" s="17">
        <f>IF(AC17=CalcRun17!A33,CalcRun17!I13,CalcRun17!O13)</f>
        <v>0</v>
      </c>
      <c r="AE18" s="42"/>
      <c r="AF18" s="42"/>
      <c r="AG18" s="6" t="s">
        <v>23</v>
      </c>
      <c r="AH18" s="16">
        <f>IF(AI17=CalcRun17!A33,CalcRun17!H14,CalcRun17!N14)</f>
        <v>0</v>
      </c>
      <c r="AI18" s="3" t="s">
        <v>24</v>
      </c>
      <c r="AJ18" s="17">
        <f>IF(AI17=CalcRun17!A33,CalcRun17!I14,CalcRun17!O14)</f>
        <v>0</v>
      </c>
      <c r="AK18" s="42"/>
      <c r="AL18" s="42"/>
      <c r="AM18" s="6" t="s">
        <v>23</v>
      </c>
      <c r="AN18" s="16">
        <f>IF(AO17=CalcRun17!A33,CalcRun17!H15,CalcRun17!N15)</f>
        <v>0</v>
      </c>
      <c r="AO18" s="3" t="s">
        <v>24</v>
      </c>
      <c r="AP18" s="17">
        <f>IF(AO17=CalcRun17!A33,CalcRun17!I15,CalcRun17!O15)</f>
        <v>0</v>
      </c>
      <c r="AQ18" s="42"/>
      <c r="AR18" s="42"/>
      <c r="AS18" s="6" t="s">
        <v>23</v>
      </c>
      <c r="AT18" s="16">
        <f>IF(AU17=CalcRun17!A33,CalcRun17!H16,CalcRun17!N16)</f>
        <v>0</v>
      </c>
      <c r="AU18" s="3" t="s">
        <v>24</v>
      </c>
      <c r="AV18" s="17">
        <f>IF(AU17=CalcRun17!A33,CalcRun17!I16,CalcRun17!O16)</f>
        <v>0</v>
      </c>
      <c r="AW18" s="42"/>
      <c r="AX18" s="42"/>
      <c r="AY18" s="6" t="s">
        <v>23</v>
      </c>
      <c r="AZ18" s="16">
        <f>IF(BA17=CalcRun17!A33,CalcRun17!H17,CalcRun17!N17)</f>
        <v>0</v>
      </c>
      <c r="BA18" s="3" t="s">
        <v>24</v>
      </c>
      <c r="BB18" s="17">
        <f>IF(BA17=CalcRun17!A33,CalcRun17!I17,CalcRun17!O17)</f>
        <v>0</v>
      </c>
      <c r="BC18" s="42"/>
      <c r="BD18" s="42"/>
      <c r="BE18" s="6" t="s">
        <v>23</v>
      </c>
      <c r="BF18" s="16">
        <f>IF(BG17=CalcRun17!A33,CalcRun17!H18,CalcRun17!N18)</f>
        <v>0</v>
      </c>
      <c r="BG18" s="3" t="s">
        <v>24</v>
      </c>
      <c r="BH18" s="17">
        <f>IF(BG17=CalcRun17!A33,CalcRun17!I18,CalcRun17!O18)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IF(E17=CalcRun17!A33,CalcRun17!F9,CalcRun17!L9)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IF(K17=CalcRun17!A33,CalcRun17!F10,CalcRun17!L10)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IF(Q17=CalcRun17!A33,CalcRun17!F11,CalcRun17!L11)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IF(W17=CalcRun17!A33,CalcRun17!F12,CalcRun17!L12)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IF(AC17=CalcRun17!A33,CalcRun17!F13,CalcRun17!L13)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IF(AI17=CalcRun17!A33,CalcRun17!F14,CalcRun17!L14)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IF(AO17=CalcRun17!A33,CalcRun17!F15,CalcRun17!L15)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IF(AU17=CalcRun17!A33,CalcRun17!F16,CalcRun17!L16)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IF(BA17=CalcRun17!A33,CalcRun17!F17,CalcRun17!L17)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IF(BG17=CalcRun17!A33,CalcRun17!F18,CalcRun17!L18)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IF(E35=CalcRun17!A33,CalcRun17!H19,CalcRun17!N19)</f>
        <v>0</v>
      </c>
      <c r="E36" s="3" t="s">
        <v>24</v>
      </c>
      <c r="F36" s="17">
        <f>IF(E35=CalcRun17!A33,CalcRun17!I19,CalcRun17!O19)</f>
        <v>0</v>
      </c>
      <c r="G36" s="42"/>
      <c r="H36" s="42"/>
      <c r="I36" s="6" t="s">
        <v>23</v>
      </c>
      <c r="J36" s="16">
        <f>IF(K35=CalcRun17!A33,CalcRun17!H20,CalcRun17!N20)</f>
        <v>0</v>
      </c>
      <c r="K36" s="3" t="s">
        <v>24</v>
      </c>
      <c r="L36" s="17">
        <f>IF(K35=CalcRun17!A33,CalcRun17!I20,CalcRun17!O20)</f>
        <v>0</v>
      </c>
      <c r="M36" s="42"/>
      <c r="N36" s="42"/>
      <c r="O36" s="6" t="s">
        <v>23</v>
      </c>
      <c r="P36" s="16">
        <f>IF(Q35=CalcRun17!A33,CalcRun17!H21,CalcRun17!N21)</f>
        <v>0</v>
      </c>
      <c r="Q36" s="3" t="s">
        <v>24</v>
      </c>
      <c r="R36" s="17">
        <f>IF(Q35=CalcRun17!A33,CalcRun17!I21,CalcRun17!O21)</f>
        <v>0</v>
      </c>
      <c r="S36" s="42"/>
      <c r="T36" s="42"/>
      <c r="U36" s="6" t="s">
        <v>23</v>
      </c>
      <c r="V36" s="16">
        <f>IF(W35=CalcRun17!A33,CalcRun17!H22,CalcRun17!N22)</f>
        <v>0</v>
      </c>
      <c r="W36" s="3" t="s">
        <v>24</v>
      </c>
      <c r="X36" s="17">
        <f>IF(W35=CalcRun17!A33,CalcRun17!I22,CalcRun17!O22)</f>
        <v>0</v>
      </c>
      <c r="Y36" s="42"/>
      <c r="Z36" s="42"/>
      <c r="AA36" s="6" t="s">
        <v>23</v>
      </c>
      <c r="AB36" s="16">
        <f>IF(AC35=CalcRun17!A33,CalcRun17!H23,CalcRun17!N23)</f>
        <v>0</v>
      </c>
      <c r="AC36" s="3" t="s">
        <v>24</v>
      </c>
      <c r="AD36" s="17">
        <f>IF(AC35=CalcRun17!A33,CalcRun17!I23,CalcRun17!O23)</f>
        <v>0</v>
      </c>
      <c r="AE36" s="42"/>
      <c r="AF36" s="42"/>
      <c r="AG36" s="6" t="s">
        <v>23</v>
      </c>
      <c r="AH36" s="16">
        <f>IF(AI35=CalcRun17!A33,CalcRun17!H24,CalcRun17!N24)</f>
        <v>0</v>
      </c>
      <c r="AI36" s="3" t="s">
        <v>24</v>
      </c>
      <c r="AJ36" s="17">
        <f>IF(AI35=CalcRun17!A33,CalcRun17!I24,CalcRun17!O24)</f>
        <v>0</v>
      </c>
      <c r="AK36" s="42"/>
      <c r="AL36" s="42"/>
      <c r="AM36" s="6" t="s">
        <v>23</v>
      </c>
      <c r="AN36" s="16">
        <f>IF(AO35=CalcRun17!A33,CalcRun17!H25,CalcRun17!N25)</f>
        <v>0</v>
      </c>
      <c r="AO36" s="3" t="s">
        <v>24</v>
      </c>
      <c r="AP36" s="17">
        <f>IF(AO35=CalcRun17!A33,CalcRun17!I25,CalcRun17!O25)</f>
        <v>0</v>
      </c>
      <c r="AQ36" s="42"/>
      <c r="AR36" s="42"/>
      <c r="AS36" s="6" t="s">
        <v>23</v>
      </c>
      <c r="AT36" s="16">
        <f>IF(AU35=CalcRun17!A33,CalcRun17!H26,CalcRun17!N26)</f>
        <v>0</v>
      </c>
      <c r="AU36" s="3" t="s">
        <v>24</v>
      </c>
      <c r="AV36" s="17">
        <f>IF(AU35=CalcRun17!A33,CalcRun17!I26,CalcRun17!O26)</f>
        <v>0</v>
      </c>
      <c r="AW36" s="42"/>
      <c r="AX36" s="42"/>
      <c r="AY36" s="6" t="s">
        <v>23</v>
      </c>
      <c r="AZ36" s="16">
        <f>IF(BA35=CalcRun17!A33,CalcRun17!H27,CalcRun17!N27)</f>
        <v>0</v>
      </c>
      <c r="BA36" s="3" t="s">
        <v>24</v>
      </c>
      <c r="BB36" s="17">
        <f>IF(BA35=CalcRun17!A33,CalcRun17!I27,CalcRun17!O27)</f>
        <v>0</v>
      </c>
      <c r="BC36" s="42"/>
      <c r="BD36" s="42"/>
      <c r="BE36" s="6" t="s">
        <v>23</v>
      </c>
      <c r="BF36" s="16">
        <f>IF(BG35=CalcRun17!A33,CalcRun17!H28,CalcRun17!N28)</f>
        <v>0</v>
      </c>
      <c r="BG36" s="3" t="s">
        <v>24</v>
      </c>
      <c r="BH36" s="17">
        <f>IF(BG35=CalcRun17!A33,CalcRun17!I28,CalcRun17!O28)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IF(E35=CalcRun17!A33,CalcRun17!F19,CalcRun17!L19)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IF(K35=CalcRun17!A33,CalcRun17!F20,CalcRun17!L20)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IF(Q35=CalcRun17!A33,CalcRun17!F21,CalcRun17!L21)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IF(W35=CalcRun17!A33,CalcRun17!F22,CalcRun17!L22)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IF(AC35=CalcRun17!A33,CalcRun17!F23,CalcRun17!L23)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IF(AI35=CalcRun17!A33,CalcRun17!F24,CalcRun17!L24)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IF(AO35=CalcRun17!A33,CalcRun17!F25,CalcRun17!L25)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IF(AU35=CalcRun17!A33,CalcRun17!F26,CalcRun17!L26)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IF(BA35=CalcRun17!A33,CalcRun17!F27,CalcRun17!L27)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IF(BG35=CalcRun17!A33,CalcRun17!F28,CalcRun17!L28)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w4b7+W8/07HoOxfMt5C45YESFLVyZWaSZUixTnSTHm/lg68jdP+3QY3dDcDXFPb51Q+k5TBU3WsvDa/imPX2pw==" saltValue="Ecq0/8yra1YrzqNNc+2JM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55" priority="3" operator="containsText" text="ERROR">
      <formula>NOT(ISERROR(SEARCH("ERROR",I5)))</formula>
    </cfRule>
  </conditionalFormatting>
  <conditionalFormatting sqref="N3">
    <cfRule type="containsText" dxfId="54" priority="1" operator="containsText" text="ERROR">
      <formula>NOT(ISERROR(SEARCH("ERROR",N3)))</formula>
    </cfRule>
  </conditionalFormatting>
  <conditionalFormatting sqref="N5">
    <cfRule type="cellIs" dxfId="53" priority="4" operator="equal">
      <formula>"ERROR"</formula>
    </cfRule>
  </conditionalFormatting>
  <conditionalFormatting sqref="N4:P4">
    <cfRule type="containsText" dxfId="52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B22D5213-1FC7-4BB0-AF0F-29BB70FC83C2}">
      <formula1>"2700K, 3000K, 3500K, 4000K"</formula1>
    </dataValidation>
    <dataValidation type="list" showInputMessage="1" showErrorMessage="1" sqref="B15" xr:uid="{9A494D29-903F-4306-8947-1E66BEB15E7C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6788BF21-519A-4A15-A944-065314F318EF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0ECB64-CF33-4EE5-9386-E57AD7752ECA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A72B-F146-4D0B-86F5-F6BD234D807D}">
  <sheetPr codeName="Sheet35"/>
  <dimension ref="A1:S79"/>
  <sheetViews>
    <sheetView zoomScale="85" zoomScaleNormal="85" workbookViewId="0">
      <selection activeCell="O38" sqref="O38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'Run17'!D15</f>
        <v>0</v>
      </c>
      <c r="C9" s="12">
        <f>'Run17'!F15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'Run17'!J15</f>
        <v>0</v>
      </c>
      <c r="C10" s="12">
        <f>'Run17'!L15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'Run17'!P15</f>
        <v>0</v>
      </c>
      <c r="C11" s="12">
        <f>'Run17'!R15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'Run17'!V15</f>
        <v>0</v>
      </c>
      <c r="C12" s="12">
        <f>'Run17'!X15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'Run17'!AB15</f>
        <v>0</v>
      </c>
      <c r="C13" s="12">
        <f>'Run17'!AD15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'Run17'!AH15</f>
        <v>0</v>
      </c>
      <c r="C14" s="12">
        <f>'Run17'!AJ15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'Run17'!AN15</f>
        <v>0</v>
      </c>
      <c r="C15" s="12">
        <f>'Run17'!AP15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'Run17'!AT15</f>
        <v>0</v>
      </c>
      <c r="C16" s="12">
        <f>'Run17'!AV15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'Run17'!AZ15</f>
        <v>0</v>
      </c>
      <c r="C17" s="12">
        <f>'Run17'!BB15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'Run17'!BF15</f>
        <v>0</v>
      </c>
      <c r="C18" s="12">
        <f>'Run17'!BH15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'Run17'!D33</f>
        <v>0</v>
      </c>
      <c r="C19" s="12">
        <f>'Run17'!F33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'Run17'!J33</f>
        <v>0</v>
      </c>
      <c r="C20" s="12">
        <f>'Run17'!L33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'Run17'!P33</f>
        <v>0</v>
      </c>
      <c r="C21" s="12">
        <f>'Run17'!R33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'Run17'!V33</f>
        <v>0</v>
      </c>
      <c r="C22" s="12">
        <f>'Run17'!X33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'Run17'!AB33</f>
        <v>0</v>
      </c>
      <c r="C23" s="12">
        <f>'Run17'!AD33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'Run17'!AH33</f>
        <v>0</v>
      </c>
      <c r="C24" s="12">
        <f>'Run17'!AJ33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'Run17'!AN33</f>
        <v>0</v>
      </c>
      <c r="C25" s="12">
        <f>'Run17'!AP33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'Run17'!AT33</f>
        <v>0</v>
      </c>
      <c r="C26" s="12">
        <f>'Run17'!AV33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'Run17'!AZ33</f>
        <v>0</v>
      </c>
      <c r="C27" s="12">
        <f>'Run17'!BB33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'Run17'!BF33</f>
        <v>0</v>
      </c>
      <c r="C28" s="12">
        <f>'Run17'!BH33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1Yjbn5lpJjrN2eUshp1pLIX5moVGOy5BXSyeeiKjEH90ptmKON4p04uFFwpgv7catgL2vwJXdsAd2YC5CGmDaA==" saltValue="UTRCZIjwpnLrAxlTV/fXp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12D4-CAFD-406C-942F-B2E32EF58159}">
  <sheetPr codeName="Sheet36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CONCATENATE(IFERROR(CalcRun18!L30,""),Q4,"",Q5)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ROUNDDOWN((F19+L19+R19+X19+AD19+AJ19+AP19+AV19+BB19+BH19+F37+L37+R37+X37+AD37+AJ37+AP37+AV37+BB37+BH37)*CalcRun18!B3/12,0)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(F19+L19+R19+X19+AD19+AJ19+AP19+AV19+BB19+BH19+F37+L37+R37+X37+AD37+AJ37+AP37+AV37+BB37+BH37)*CalcRun18!B3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IF(E17=CalcRun18!A33,CalcRun18!H9,CalcRun18!N9)</f>
        <v>0</v>
      </c>
      <c r="E18" s="3" t="s">
        <v>24</v>
      </c>
      <c r="F18" s="17">
        <f>IF(E17=CalcRun18!A33,CalcRun18!I9,CalcRun18!O9)</f>
        <v>0</v>
      </c>
      <c r="G18" s="42"/>
      <c r="H18" s="42"/>
      <c r="I18" s="6" t="s">
        <v>23</v>
      </c>
      <c r="J18" s="16">
        <f>IF(K17=CalcRun18!A33,CalcRun18!H10,CalcRun18!N10)</f>
        <v>0</v>
      </c>
      <c r="K18" s="3" t="s">
        <v>24</v>
      </c>
      <c r="L18" s="17">
        <f>IF(K17=CalcRun18!A33,CalcRun18!I10,CalcRun18!O10)</f>
        <v>0</v>
      </c>
      <c r="M18" s="42"/>
      <c r="N18" s="42"/>
      <c r="O18" s="6" t="s">
        <v>23</v>
      </c>
      <c r="P18" s="16">
        <f>IF(Q17=CalcRun18!A33,CalcRun18!H11,CalcRun18!N11)</f>
        <v>0</v>
      </c>
      <c r="Q18" s="3" t="s">
        <v>24</v>
      </c>
      <c r="R18" s="17">
        <f>IF(Q17=CalcRun18!A33,CalcRun18!I11,CalcRun18!O11)</f>
        <v>0</v>
      </c>
      <c r="S18" s="42"/>
      <c r="T18" s="42"/>
      <c r="U18" s="6" t="s">
        <v>23</v>
      </c>
      <c r="V18" s="16">
        <f>IF(W17=CalcRun18!A33,CalcRun18!H12,CalcRun18!N12)</f>
        <v>0</v>
      </c>
      <c r="W18" s="3" t="s">
        <v>24</v>
      </c>
      <c r="X18" s="17">
        <f>IF(W17=CalcRun18!A33,CalcRun18!I12,CalcRun18!O12)</f>
        <v>0</v>
      </c>
      <c r="Y18" s="42"/>
      <c r="Z18" s="42"/>
      <c r="AA18" s="6" t="s">
        <v>23</v>
      </c>
      <c r="AB18" s="16">
        <f>IF(AC17=CalcRun18!A33,CalcRun18!H13,CalcRun18!N13)</f>
        <v>0</v>
      </c>
      <c r="AC18" s="3" t="s">
        <v>24</v>
      </c>
      <c r="AD18" s="17">
        <f>IF(AC17=CalcRun18!A33,CalcRun18!I13,CalcRun18!O13)</f>
        <v>0</v>
      </c>
      <c r="AE18" s="42"/>
      <c r="AF18" s="42"/>
      <c r="AG18" s="6" t="s">
        <v>23</v>
      </c>
      <c r="AH18" s="16">
        <f>IF(AI17=CalcRun18!A33,CalcRun18!H14,CalcRun18!N14)</f>
        <v>0</v>
      </c>
      <c r="AI18" s="3" t="s">
        <v>24</v>
      </c>
      <c r="AJ18" s="17">
        <f>IF(AI17=CalcRun18!A33,CalcRun18!I14,CalcRun18!O14)</f>
        <v>0</v>
      </c>
      <c r="AK18" s="42"/>
      <c r="AL18" s="42"/>
      <c r="AM18" s="6" t="s">
        <v>23</v>
      </c>
      <c r="AN18" s="16">
        <f>IF(AO17=CalcRun18!A33,CalcRun18!H15,CalcRun18!N15)</f>
        <v>0</v>
      </c>
      <c r="AO18" s="3" t="s">
        <v>24</v>
      </c>
      <c r="AP18" s="17">
        <f>IF(AO17=CalcRun18!A33,CalcRun18!I15,CalcRun18!O15)</f>
        <v>0</v>
      </c>
      <c r="AQ18" s="42"/>
      <c r="AR18" s="42"/>
      <c r="AS18" s="6" t="s">
        <v>23</v>
      </c>
      <c r="AT18" s="16">
        <f>IF(AU17=CalcRun18!A33,CalcRun18!H16,CalcRun18!N16)</f>
        <v>0</v>
      </c>
      <c r="AU18" s="3" t="s">
        <v>24</v>
      </c>
      <c r="AV18" s="17">
        <f>IF(AU17=CalcRun18!A33,CalcRun18!I16,CalcRun18!O16)</f>
        <v>0</v>
      </c>
      <c r="AW18" s="42"/>
      <c r="AX18" s="42"/>
      <c r="AY18" s="6" t="s">
        <v>23</v>
      </c>
      <c r="AZ18" s="16">
        <f>IF(BA17=CalcRun18!A33,CalcRun18!H17,CalcRun18!N17)</f>
        <v>0</v>
      </c>
      <c r="BA18" s="3" t="s">
        <v>24</v>
      </c>
      <c r="BB18" s="17">
        <f>IF(BA17=CalcRun18!A33,CalcRun18!I17,CalcRun18!O17)</f>
        <v>0</v>
      </c>
      <c r="BC18" s="42"/>
      <c r="BD18" s="42"/>
      <c r="BE18" s="6" t="s">
        <v>23</v>
      </c>
      <c r="BF18" s="16">
        <f>IF(BG17=CalcRun18!A33,CalcRun18!H18,CalcRun18!N18)</f>
        <v>0</v>
      </c>
      <c r="BG18" s="3" t="s">
        <v>24</v>
      </c>
      <c r="BH18" s="17">
        <f>IF(BG17=CalcRun18!A33,CalcRun18!I18,CalcRun18!O18)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IF(E17=CalcRun18!A33,CalcRun18!F9,CalcRun18!L9)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IF(K17=CalcRun18!A33,CalcRun18!F10,CalcRun18!L10)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IF(Q17=CalcRun18!A33,CalcRun18!F11,CalcRun18!L11)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IF(W17=CalcRun18!A33,CalcRun18!F12,CalcRun18!L12)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IF(AC17=CalcRun18!A33,CalcRun18!F13,CalcRun18!L13)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IF(AI17=CalcRun18!A33,CalcRun18!F14,CalcRun18!L14)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IF(AO17=CalcRun18!A33,CalcRun18!F15,CalcRun18!L15)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IF(AU17=CalcRun18!A33,CalcRun18!F16,CalcRun18!L16)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IF(BA17=CalcRun18!A33,CalcRun18!F17,CalcRun18!L17)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IF(BG17=CalcRun18!A33,CalcRun18!F18,CalcRun18!L18)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IF(E35=CalcRun18!A33,CalcRun18!H19,CalcRun18!N19)</f>
        <v>0</v>
      </c>
      <c r="E36" s="3" t="s">
        <v>24</v>
      </c>
      <c r="F36" s="17">
        <f>IF(E35=CalcRun18!A33,CalcRun18!I19,CalcRun18!O19)</f>
        <v>0</v>
      </c>
      <c r="G36" s="42"/>
      <c r="H36" s="42"/>
      <c r="I36" s="6" t="s">
        <v>23</v>
      </c>
      <c r="J36" s="16">
        <f>IF(K35=CalcRun18!A33,CalcRun18!H20,CalcRun18!N20)</f>
        <v>0</v>
      </c>
      <c r="K36" s="3" t="s">
        <v>24</v>
      </c>
      <c r="L36" s="17">
        <f>IF(K35=CalcRun18!A33,CalcRun18!I20,CalcRun18!O20)</f>
        <v>0</v>
      </c>
      <c r="M36" s="42"/>
      <c r="N36" s="42"/>
      <c r="O36" s="6" t="s">
        <v>23</v>
      </c>
      <c r="P36" s="16">
        <f>IF(Q35=CalcRun18!A33,CalcRun18!H21,CalcRun18!N21)</f>
        <v>0</v>
      </c>
      <c r="Q36" s="3" t="s">
        <v>24</v>
      </c>
      <c r="R36" s="17">
        <f>IF(Q35=CalcRun18!A33,CalcRun18!I21,CalcRun18!O21)</f>
        <v>0</v>
      </c>
      <c r="S36" s="42"/>
      <c r="T36" s="42"/>
      <c r="U36" s="6" t="s">
        <v>23</v>
      </c>
      <c r="V36" s="16">
        <f>IF(W35=CalcRun18!A33,CalcRun18!H22,CalcRun18!N22)</f>
        <v>0</v>
      </c>
      <c r="W36" s="3" t="s">
        <v>24</v>
      </c>
      <c r="X36" s="17">
        <f>IF(W35=CalcRun18!A33,CalcRun18!I22,CalcRun18!O22)</f>
        <v>0</v>
      </c>
      <c r="Y36" s="42"/>
      <c r="Z36" s="42"/>
      <c r="AA36" s="6" t="s">
        <v>23</v>
      </c>
      <c r="AB36" s="16">
        <f>IF(AC35=CalcRun18!A33,CalcRun18!H23,CalcRun18!N23)</f>
        <v>0</v>
      </c>
      <c r="AC36" s="3" t="s">
        <v>24</v>
      </c>
      <c r="AD36" s="17">
        <f>IF(AC35=CalcRun18!A33,CalcRun18!I23,CalcRun18!O23)</f>
        <v>0</v>
      </c>
      <c r="AE36" s="42"/>
      <c r="AF36" s="42"/>
      <c r="AG36" s="6" t="s">
        <v>23</v>
      </c>
      <c r="AH36" s="16">
        <f>IF(AI35=CalcRun18!A33,CalcRun18!H24,CalcRun18!N24)</f>
        <v>0</v>
      </c>
      <c r="AI36" s="3" t="s">
        <v>24</v>
      </c>
      <c r="AJ36" s="17">
        <f>IF(AI35=CalcRun18!A33,CalcRun18!I24,CalcRun18!O24)</f>
        <v>0</v>
      </c>
      <c r="AK36" s="42"/>
      <c r="AL36" s="42"/>
      <c r="AM36" s="6" t="s">
        <v>23</v>
      </c>
      <c r="AN36" s="16">
        <f>IF(AO35=CalcRun18!A33,CalcRun18!H25,CalcRun18!N25)</f>
        <v>0</v>
      </c>
      <c r="AO36" s="3" t="s">
        <v>24</v>
      </c>
      <c r="AP36" s="17">
        <f>IF(AO35=CalcRun18!A33,CalcRun18!I25,CalcRun18!O25)</f>
        <v>0</v>
      </c>
      <c r="AQ36" s="42"/>
      <c r="AR36" s="42"/>
      <c r="AS36" s="6" t="s">
        <v>23</v>
      </c>
      <c r="AT36" s="16">
        <f>IF(AU35=CalcRun18!A33,CalcRun18!H26,CalcRun18!N26)</f>
        <v>0</v>
      </c>
      <c r="AU36" s="3" t="s">
        <v>24</v>
      </c>
      <c r="AV36" s="17">
        <f>IF(AU35=CalcRun18!A33,CalcRun18!I26,CalcRun18!O26)</f>
        <v>0</v>
      </c>
      <c r="AW36" s="42"/>
      <c r="AX36" s="42"/>
      <c r="AY36" s="6" t="s">
        <v>23</v>
      </c>
      <c r="AZ36" s="16">
        <f>IF(BA35=CalcRun18!A33,CalcRun18!H27,CalcRun18!N27)</f>
        <v>0</v>
      </c>
      <c r="BA36" s="3" t="s">
        <v>24</v>
      </c>
      <c r="BB36" s="17">
        <f>IF(BA35=CalcRun18!A33,CalcRun18!I27,CalcRun18!O27)</f>
        <v>0</v>
      </c>
      <c r="BC36" s="42"/>
      <c r="BD36" s="42"/>
      <c r="BE36" s="6" t="s">
        <v>23</v>
      </c>
      <c r="BF36" s="16">
        <f>IF(BG35=CalcRun18!A33,CalcRun18!H28,CalcRun18!N28)</f>
        <v>0</v>
      </c>
      <c r="BG36" s="3" t="s">
        <v>24</v>
      </c>
      <c r="BH36" s="17">
        <f>IF(BG35=CalcRun18!A33,CalcRun18!I28,CalcRun18!O28)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IF(E35=CalcRun18!A33,CalcRun18!F19,CalcRun18!L19)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IF(K35=CalcRun18!A33,CalcRun18!F20,CalcRun18!L20)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IF(Q35=CalcRun18!A33,CalcRun18!F21,CalcRun18!L21)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IF(W35=CalcRun18!A33,CalcRun18!F22,CalcRun18!L22)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IF(AC35=CalcRun18!A33,CalcRun18!F23,CalcRun18!L23)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IF(AI35=CalcRun18!A33,CalcRun18!F24,CalcRun18!L24)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IF(AO35=CalcRun18!A33,CalcRun18!F25,CalcRun18!L25)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IF(AU35=CalcRun18!A33,CalcRun18!F26,CalcRun18!L26)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IF(BA35=CalcRun18!A33,CalcRun18!F27,CalcRun18!L27)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IF(BG35=CalcRun18!A33,CalcRun18!F28,CalcRun18!L28)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pjX+SV9xzcI7WoUTLc/bAO8eDxHar2uqCMUXEAmGkoCCnRP0Z23XpEVP3ds9+JGf3Z6HBd8S+OmYZ8n1TmCDLw==" saltValue="pWhbK7kQFLrmN2HDKXt9R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51" priority="3" operator="containsText" text="ERROR">
      <formula>NOT(ISERROR(SEARCH("ERROR",I5)))</formula>
    </cfRule>
  </conditionalFormatting>
  <conditionalFormatting sqref="N3">
    <cfRule type="containsText" dxfId="50" priority="1" operator="containsText" text="ERROR">
      <formula>NOT(ISERROR(SEARCH("ERROR",N3)))</formula>
    </cfRule>
  </conditionalFormatting>
  <conditionalFormatting sqref="N5">
    <cfRule type="cellIs" dxfId="49" priority="4" operator="equal">
      <formula>"ERROR"</formula>
    </cfRule>
  </conditionalFormatting>
  <conditionalFormatting sqref="N4:P4">
    <cfRule type="containsText" dxfId="48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55E5A23C-A48A-4503-8523-FFD248C85740}">
      <formula1>"(Select One), End Cap, NATL-IP65/C90-L, NATL-IP65/C90-R, NATL-IP65/EW-03, NATL-IP65/EW-06"</formula1>
    </dataValidation>
    <dataValidation type="list" showInputMessage="1" showErrorMessage="1" sqref="B15" xr:uid="{98B5F3AE-84FC-4182-845A-401F25ED2F27}">
      <formula1>"(Select One), /CP, /CPSP, /HW, /HWSP"</formula1>
    </dataValidation>
    <dataValidation type="list" allowBlank="1" showInputMessage="1" showErrorMessage="1" sqref="B4" xr:uid="{217D2F3B-BCC3-4BFB-A894-05D904B9F877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15697B-974E-4348-9B6C-6383993D0C1C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31A3-BF57-4386-9A1A-C1A63C225106}">
  <sheetPr codeName="Sheet38"/>
  <dimension ref="A1:S79"/>
  <sheetViews>
    <sheetView zoomScale="85" zoomScaleNormal="85" workbookViewId="0">
      <selection activeCell="O38" sqref="O38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'Run18'!D15</f>
        <v>0</v>
      </c>
      <c r="C9" s="12">
        <f>'Run18'!F15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'Run18'!J15</f>
        <v>0</v>
      </c>
      <c r="C10" s="12">
        <f>'Run18'!L15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'Run18'!P15</f>
        <v>0</v>
      </c>
      <c r="C11" s="12">
        <f>'Run18'!R15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'Run18'!V15</f>
        <v>0</v>
      </c>
      <c r="C12" s="12">
        <f>'Run18'!X15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'Run18'!AB15</f>
        <v>0</v>
      </c>
      <c r="C13" s="12">
        <f>'Run18'!AD15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'Run18'!AH15</f>
        <v>0</v>
      </c>
      <c r="C14" s="12">
        <f>'Run18'!AJ15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'Run18'!AN15</f>
        <v>0</v>
      </c>
      <c r="C15" s="12">
        <f>'Run18'!AP15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'Run18'!AT15</f>
        <v>0</v>
      </c>
      <c r="C16" s="12">
        <f>'Run18'!AV15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'Run18'!AZ15</f>
        <v>0</v>
      </c>
      <c r="C17" s="12">
        <f>'Run18'!BB15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'Run18'!BF15</f>
        <v>0</v>
      </c>
      <c r="C18" s="12">
        <f>'Run18'!BH15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'Run18'!D33</f>
        <v>0</v>
      </c>
      <c r="C19" s="12">
        <f>'Run18'!F33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'Run18'!J33</f>
        <v>0</v>
      </c>
      <c r="C20" s="12">
        <f>'Run18'!L33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'Run18'!P33</f>
        <v>0</v>
      </c>
      <c r="C21" s="12">
        <f>'Run18'!R33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'Run18'!V33</f>
        <v>0</v>
      </c>
      <c r="C22" s="12">
        <f>'Run18'!X33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'Run18'!AB33</f>
        <v>0</v>
      </c>
      <c r="C23" s="12">
        <f>'Run18'!AD33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'Run18'!AH33</f>
        <v>0</v>
      </c>
      <c r="C24" s="12">
        <f>'Run18'!AJ33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'Run18'!AN33</f>
        <v>0</v>
      </c>
      <c r="C25" s="12">
        <f>'Run18'!AP33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'Run18'!AT33</f>
        <v>0</v>
      </c>
      <c r="C26" s="12">
        <f>'Run18'!AV33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'Run18'!AZ33</f>
        <v>0</v>
      </c>
      <c r="C27" s="12">
        <f>'Run18'!BB33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'Run18'!BF33</f>
        <v>0</v>
      </c>
      <c r="C28" s="12">
        <f>'Run18'!BH33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VpxKLQ2fQqF5Yr48UDx0nkj2gJRtC0WWwNbwSj+PbR4xwP9/Egbl6VgPHtWxoJjrWLFe4LlNcNrRwFxcWbjKAw==" saltValue="5KFEq59FOZurgqjTs2+8X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B8416-DB2F-440F-A302-EDE77AA3553D}">
  <sheetPr codeName="Sheet39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CONCATENATE(IFERROR(CalcRun19!L30,""),Q4,"",Q5)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ROUNDDOWN((F19+L19+R19+X19+AD19+AJ19+AP19+AV19+BB19+BH19+F37+L37+R37+X37+AD37+AJ37+AP37+AV37+BB37+BH37)*CalcRun19!B3/12,0)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(F19+L19+R19+X19+AD19+AJ19+AP19+AV19+BB19+BH19+F37+L37+R37+X37+AD37+AJ37+AP37+AV37+BB37+BH37)*CalcRun19!B3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IF(E17=CalcRun19!A33,CalcRun19!H9,CalcRun19!N9)</f>
        <v>0</v>
      </c>
      <c r="E18" s="3" t="s">
        <v>24</v>
      </c>
      <c r="F18" s="17">
        <f>IF(E17=CalcRun19!A33,CalcRun19!I9,CalcRun19!O9)</f>
        <v>0</v>
      </c>
      <c r="G18" s="42"/>
      <c r="H18" s="42"/>
      <c r="I18" s="6" t="s">
        <v>23</v>
      </c>
      <c r="J18" s="16">
        <f>IF(K17=CalcRun19!A33,CalcRun19!H10,CalcRun19!N10)</f>
        <v>0</v>
      </c>
      <c r="K18" s="3" t="s">
        <v>24</v>
      </c>
      <c r="L18" s="17">
        <f>IF(K17=CalcRun19!A33,CalcRun19!I10,CalcRun19!O10)</f>
        <v>0</v>
      </c>
      <c r="M18" s="42"/>
      <c r="N18" s="42"/>
      <c r="O18" s="6" t="s">
        <v>23</v>
      </c>
      <c r="P18" s="16">
        <f>IF(Q17=CalcRun19!A33,CalcRun19!H11,CalcRun19!N11)</f>
        <v>0</v>
      </c>
      <c r="Q18" s="3" t="s">
        <v>24</v>
      </c>
      <c r="R18" s="17">
        <f>IF(Q17=CalcRun19!A33,CalcRun19!I11,CalcRun19!O11)</f>
        <v>0</v>
      </c>
      <c r="S18" s="42"/>
      <c r="T18" s="42"/>
      <c r="U18" s="6" t="s">
        <v>23</v>
      </c>
      <c r="V18" s="16">
        <f>IF(W17=CalcRun19!A33,CalcRun19!H12,CalcRun19!N12)</f>
        <v>0</v>
      </c>
      <c r="W18" s="3" t="s">
        <v>24</v>
      </c>
      <c r="X18" s="17">
        <f>IF(W17=CalcRun19!A33,CalcRun19!I12,CalcRun19!O12)</f>
        <v>0</v>
      </c>
      <c r="Y18" s="42"/>
      <c r="Z18" s="42"/>
      <c r="AA18" s="6" t="s">
        <v>23</v>
      </c>
      <c r="AB18" s="16">
        <f>IF(AC17=CalcRun19!A33,CalcRun19!H13,CalcRun19!N13)</f>
        <v>0</v>
      </c>
      <c r="AC18" s="3" t="s">
        <v>24</v>
      </c>
      <c r="AD18" s="17">
        <f>IF(AC17=CalcRun19!A33,CalcRun19!I13,CalcRun19!O13)</f>
        <v>0</v>
      </c>
      <c r="AE18" s="42"/>
      <c r="AF18" s="42"/>
      <c r="AG18" s="6" t="s">
        <v>23</v>
      </c>
      <c r="AH18" s="16">
        <f>IF(AI17=CalcRun19!A33,CalcRun19!H14,CalcRun19!N14)</f>
        <v>0</v>
      </c>
      <c r="AI18" s="3" t="s">
        <v>24</v>
      </c>
      <c r="AJ18" s="17">
        <f>IF(AI17=CalcRun19!A33,CalcRun19!I14,CalcRun19!O14)</f>
        <v>0</v>
      </c>
      <c r="AK18" s="42"/>
      <c r="AL18" s="42"/>
      <c r="AM18" s="6" t="s">
        <v>23</v>
      </c>
      <c r="AN18" s="16">
        <f>IF(AO17=CalcRun19!A33,CalcRun19!H15,CalcRun19!N15)</f>
        <v>0</v>
      </c>
      <c r="AO18" s="3" t="s">
        <v>24</v>
      </c>
      <c r="AP18" s="17">
        <f>IF(AO17=CalcRun19!A33,CalcRun19!I15,CalcRun19!O15)</f>
        <v>0</v>
      </c>
      <c r="AQ18" s="42"/>
      <c r="AR18" s="42"/>
      <c r="AS18" s="6" t="s">
        <v>23</v>
      </c>
      <c r="AT18" s="16">
        <f>IF(AU17=CalcRun19!A33,CalcRun19!H16,CalcRun19!N16)</f>
        <v>0</v>
      </c>
      <c r="AU18" s="3" t="s">
        <v>24</v>
      </c>
      <c r="AV18" s="17">
        <f>IF(AU17=CalcRun19!A33,CalcRun19!I16,CalcRun19!O16)</f>
        <v>0</v>
      </c>
      <c r="AW18" s="42"/>
      <c r="AX18" s="42"/>
      <c r="AY18" s="6" t="s">
        <v>23</v>
      </c>
      <c r="AZ18" s="16">
        <f>IF(BA17=CalcRun19!A33,CalcRun19!H17,CalcRun19!N17)</f>
        <v>0</v>
      </c>
      <c r="BA18" s="3" t="s">
        <v>24</v>
      </c>
      <c r="BB18" s="17">
        <f>IF(BA17=CalcRun19!A33,CalcRun19!I17,CalcRun19!O17)</f>
        <v>0</v>
      </c>
      <c r="BC18" s="42"/>
      <c r="BD18" s="42"/>
      <c r="BE18" s="6" t="s">
        <v>23</v>
      </c>
      <c r="BF18" s="16">
        <f>IF(BG17=CalcRun19!A33,CalcRun19!H18,CalcRun19!N18)</f>
        <v>0</v>
      </c>
      <c r="BG18" s="3" t="s">
        <v>24</v>
      </c>
      <c r="BH18" s="17">
        <f>IF(BG17=CalcRun19!A33,CalcRun19!I18,CalcRun19!O18)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IF(E17=CalcRun19!A33,CalcRun19!F9,CalcRun19!L9)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IF(K17=CalcRun19!A33,CalcRun19!F10,CalcRun19!L10)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IF(Q17=CalcRun19!A33,CalcRun19!F11,CalcRun19!L11)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IF(W17=CalcRun19!A33,CalcRun19!F12,CalcRun19!L12)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IF(AC17=CalcRun19!A33,CalcRun19!F13,CalcRun19!L13)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IF(AI17=CalcRun19!A33,CalcRun19!F14,CalcRun19!L14)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IF(AO17=CalcRun19!A33,CalcRun19!F15,CalcRun19!L15)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IF(AU17=CalcRun19!A33,CalcRun19!F16,CalcRun19!L16)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IF(BA17=CalcRun19!A33,CalcRun19!F17,CalcRun19!L17)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IF(BG17=CalcRun19!A33,CalcRun19!F18,CalcRun19!L18)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IF(E35=CalcRun19!A33,CalcRun19!H19,CalcRun19!N19)</f>
        <v>0</v>
      </c>
      <c r="E36" s="3" t="s">
        <v>24</v>
      </c>
      <c r="F36" s="17">
        <f>IF(E35=CalcRun19!A33,CalcRun19!I19,CalcRun19!O19)</f>
        <v>0</v>
      </c>
      <c r="G36" s="42"/>
      <c r="H36" s="42"/>
      <c r="I36" s="6" t="s">
        <v>23</v>
      </c>
      <c r="J36" s="16">
        <f>IF(K35=CalcRun19!A33,CalcRun19!H20,CalcRun19!N20)</f>
        <v>0</v>
      </c>
      <c r="K36" s="3" t="s">
        <v>24</v>
      </c>
      <c r="L36" s="17">
        <f>IF(K35=CalcRun19!A33,CalcRun19!I20,CalcRun19!O20)</f>
        <v>0</v>
      </c>
      <c r="M36" s="42"/>
      <c r="N36" s="42"/>
      <c r="O36" s="6" t="s">
        <v>23</v>
      </c>
      <c r="P36" s="16">
        <f>IF(Q35=CalcRun19!A33,CalcRun19!H21,CalcRun19!N21)</f>
        <v>0</v>
      </c>
      <c r="Q36" s="3" t="s">
        <v>24</v>
      </c>
      <c r="R36" s="17">
        <f>IF(Q35=CalcRun19!A33,CalcRun19!I21,CalcRun19!O21)</f>
        <v>0</v>
      </c>
      <c r="S36" s="42"/>
      <c r="T36" s="42"/>
      <c r="U36" s="6" t="s">
        <v>23</v>
      </c>
      <c r="V36" s="16">
        <f>IF(W35=CalcRun19!A33,CalcRun19!H22,CalcRun19!N22)</f>
        <v>0</v>
      </c>
      <c r="W36" s="3" t="s">
        <v>24</v>
      </c>
      <c r="X36" s="17">
        <f>IF(W35=CalcRun19!A33,CalcRun19!I22,CalcRun19!O22)</f>
        <v>0</v>
      </c>
      <c r="Y36" s="42"/>
      <c r="Z36" s="42"/>
      <c r="AA36" s="6" t="s">
        <v>23</v>
      </c>
      <c r="AB36" s="16">
        <f>IF(AC35=CalcRun19!A33,CalcRun19!H23,CalcRun19!N23)</f>
        <v>0</v>
      </c>
      <c r="AC36" s="3" t="s">
        <v>24</v>
      </c>
      <c r="AD36" s="17">
        <f>IF(AC35=CalcRun19!A33,CalcRun19!I23,CalcRun19!O23)</f>
        <v>0</v>
      </c>
      <c r="AE36" s="42"/>
      <c r="AF36" s="42"/>
      <c r="AG36" s="6" t="s">
        <v>23</v>
      </c>
      <c r="AH36" s="16">
        <f>IF(AI35=CalcRun19!A33,CalcRun19!H24,CalcRun19!N24)</f>
        <v>0</v>
      </c>
      <c r="AI36" s="3" t="s">
        <v>24</v>
      </c>
      <c r="AJ36" s="17">
        <f>IF(AI35=CalcRun19!A33,CalcRun19!I24,CalcRun19!O24)</f>
        <v>0</v>
      </c>
      <c r="AK36" s="42"/>
      <c r="AL36" s="42"/>
      <c r="AM36" s="6" t="s">
        <v>23</v>
      </c>
      <c r="AN36" s="16">
        <f>IF(AO35=CalcRun19!A33,CalcRun19!H25,CalcRun19!N25)</f>
        <v>0</v>
      </c>
      <c r="AO36" s="3" t="s">
        <v>24</v>
      </c>
      <c r="AP36" s="17">
        <f>IF(AO35=CalcRun19!A33,CalcRun19!I25,CalcRun19!O25)</f>
        <v>0</v>
      </c>
      <c r="AQ36" s="42"/>
      <c r="AR36" s="42"/>
      <c r="AS36" s="6" t="s">
        <v>23</v>
      </c>
      <c r="AT36" s="16">
        <f>IF(AU35=CalcRun19!A33,CalcRun19!H26,CalcRun19!N26)</f>
        <v>0</v>
      </c>
      <c r="AU36" s="3" t="s">
        <v>24</v>
      </c>
      <c r="AV36" s="17">
        <f>IF(AU35=CalcRun19!A33,CalcRun19!I26,CalcRun19!O26)</f>
        <v>0</v>
      </c>
      <c r="AW36" s="42"/>
      <c r="AX36" s="42"/>
      <c r="AY36" s="6" t="s">
        <v>23</v>
      </c>
      <c r="AZ36" s="16">
        <f>IF(BA35=CalcRun19!A33,CalcRun19!H27,CalcRun19!N27)</f>
        <v>0</v>
      </c>
      <c r="BA36" s="3" t="s">
        <v>24</v>
      </c>
      <c r="BB36" s="17">
        <f>IF(BA35=CalcRun19!A33,CalcRun19!I27,CalcRun19!O27)</f>
        <v>0</v>
      </c>
      <c r="BC36" s="42"/>
      <c r="BD36" s="42"/>
      <c r="BE36" s="6" t="s">
        <v>23</v>
      </c>
      <c r="BF36" s="16">
        <f>IF(BG35=CalcRun19!A33,CalcRun19!H28,CalcRun19!N28)</f>
        <v>0</v>
      </c>
      <c r="BG36" s="3" t="s">
        <v>24</v>
      </c>
      <c r="BH36" s="17">
        <f>IF(BG35=CalcRun19!A33,CalcRun19!I28,CalcRun19!O28)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IF(E35=CalcRun19!A33,CalcRun19!F19,CalcRun19!L19)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IF(K35=CalcRun19!A33,CalcRun19!F20,CalcRun19!L20)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IF(Q35=CalcRun19!A33,CalcRun19!F21,CalcRun19!L21)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IF(W35=CalcRun19!A33,CalcRun19!F22,CalcRun19!L22)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IF(AC35=CalcRun19!A33,CalcRun19!F23,CalcRun19!L23)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IF(AI35=CalcRun19!A33,CalcRun19!F24,CalcRun19!L24)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IF(AO35=CalcRun19!A33,CalcRun19!F25,CalcRun19!L25)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IF(AU35=CalcRun19!A33,CalcRun19!F26,CalcRun19!L26)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IF(BA35=CalcRun19!A33,CalcRun19!F27,CalcRun19!L27)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IF(BG35=CalcRun19!A33,CalcRun19!F28,CalcRun19!L28)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lmFP8Ldo6FZcWVct+irN/qPsPMd2zfKNA9oCWVFk6YqiQeUX8CARGWlowTrZcFDonqqdytG0ymuNaJTpC5pwJA==" saltValue="MgwOM6jGEg6qutNS6UsHnA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47" priority="3" operator="containsText" text="ERROR">
      <formula>NOT(ISERROR(SEARCH("ERROR",I5)))</formula>
    </cfRule>
  </conditionalFormatting>
  <conditionalFormatting sqref="N3">
    <cfRule type="containsText" dxfId="46" priority="1" operator="containsText" text="ERROR">
      <formula>NOT(ISERROR(SEARCH("ERROR",N3)))</formula>
    </cfRule>
  </conditionalFormatting>
  <conditionalFormatting sqref="N5">
    <cfRule type="cellIs" dxfId="45" priority="4" operator="equal">
      <formula>"ERROR"</formula>
    </cfRule>
  </conditionalFormatting>
  <conditionalFormatting sqref="N4:P4">
    <cfRule type="containsText" dxfId="44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CF3C1794-C739-4C25-9965-D2F2CCEC8DA9}">
      <formula1>"2700K, 3000K, 3500K, 4000K"</formula1>
    </dataValidation>
    <dataValidation type="list" showInputMessage="1" showErrorMessage="1" sqref="B15" xr:uid="{12AF264C-8AF5-4593-8F76-E3A15C8905CB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E83C044E-9AC3-4954-9BDD-9BBC6A9F09F0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B39B84-21D1-4225-A090-C73A3224BBF8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102D-E013-48F6-8001-EBAF03B6684B}">
  <sheetPr codeName="Sheet40"/>
  <dimension ref="A1:S79"/>
  <sheetViews>
    <sheetView zoomScale="85" zoomScaleNormal="85" workbookViewId="0">
      <selection activeCell="B9" sqref="B9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'Run19'!D15</f>
        <v>0</v>
      </c>
      <c r="C9" s="12">
        <f>'Run19'!F15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'Run19'!J15</f>
        <v>0</v>
      </c>
      <c r="C10" s="12">
        <f>'Run19'!L15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'Run19'!P15</f>
        <v>0</v>
      </c>
      <c r="C11" s="12">
        <f>'Run19'!R15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'Run19'!V15</f>
        <v>0</v>
      </c>
      <c r="C12" s="12">
        <f>'Run19'!X15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'Run19'!AB15</f>
        <v>0</v>
      </c>
      <c r="C13" s="12">
        <f>'Run19'!AD15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'Run19'!AH15</f>
        <v>0</v>
      </c>
      <c r="C14" s="12">
        <f>'Run19'!AJ15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'Run19'!AN15</f>
        <v>0</v>
      </c>
      <c r="C15" s="12">
        <f>'Run19'!AP15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'Run19'!AT15</f>
        <v>0</v>
      </c>
      <c r="C16" s="12">
        <f>'Run19'!AV15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'Run19'!AZ15</f>
        <v>0</v>
      </c>
      <c r="C17" s="12">
        <f>'Run19'!BB15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'Run19'!BF15</f>
        <v>0</v>
      </c>
      <c r="C18" s="12">
        <f>'Run19'!BH15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'Run19'!D33</f>
        <v>0</v>
      </c>
      <c r="C19" s="12">
        <f>'Run19'!F33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'Run19'!J33</f>
        <v>0</v>
      </c>
      <c r="C20" s="12">
        <f>'Run19'!L33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'Run19'!P33</f>
        <v>0</v>
      </c>
      <c r="C21" s="12">
        <f>'Run19'!R33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'Run19'!V33</f>
        <v>0</v>
      </c>
      <c r="C22" s="12">
        <f>'Run19'!X33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'Run19'!AB33</f>
        <v>0</v>
      </c>
      <c r="C23" s="12">
        <f>'Run19'!AD33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'Run19'!AH33</f>
        <v>0</v>
      </c>
      <c r="C24" s="12">
        <f>'Run19'!AJ33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'Run19'!AN33</f>
        <v>0</v>
      </c>
      <c r="C25" s="12">
        <f>'Run19'!AP33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'Run19'!AT33</f>
        <v>0</v>
      </c>
      <c r="C26" s="12">
        <f>'Run19'!AV33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'Run19'!AZ33</f>
        <v>0</v>
      </c>
      <c r="C27" s="12">
        <f>'Run19'!BB33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'Run19'!BF33</f>
        <v>0</v>
      </c>
      <c r="C28" s="12">
        <f>'Run19'!BH33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rp5E7lRRCOmzWVQgLQO8aBAp04mVDbv80CzcYXYgTK/KPIO+eI8vpggleVoPHJ1SrBkTEx7LI7fPwX6iPYNEig==" saltValue="7YQSj95rXPuzs2GeDQ51v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EC2F-E649-4A4C-A7D5-397FEAC00BFD}">
  <sheetPr codeName="Sheet41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CONCATENATE(IFERROR(CalcRun20!L30,""),Q4,"",Q5)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ROUNDDOWN((F19+L19+R19+X19+AD19+AJ19+AP19+AV19+BB19+BH19+F37+L37+R37+X37+AD37+AJ37+AP37+AV37+BB37+BH37)*CalcRun20!B3/12,0)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(F19+L19+R19+X19+AD19+AJ19+AP19+AV19+BB19+BH19+F37+L37+R37+X37+AD37+AJ37+AP37+AV37+BB37+BH37)*CalcRun20!B3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IF(E17=CalcRun20!A33,CalcRun20!H9,CalcRun20!N9)</f>
        <v>0</v>
      </c>
      <c r="E18" s="3" t="s">
        <v>24</v>
      </c>
      <c r="F18" s="17">
        <f>IF(E17=CalcRun20!A33,CalcRun20!I9,CalcRun20!O9)</f>
        <v>0</v>
      </c>
      <c r="G18" s="42"/>
      <c r="H18" s="42"/>
      <c r="I18" s="6" t="s">
        <v>23</v>
      </c>
      <c r="J18" s="16">
        <f>IF(K17=CalcRun20!A33,CalcRun20!H10,CalcRun20!N10)</f>
        <v>0</v>
      </c>
      <c r="K18" s="3" t="s">
        <v>24</v>
      </c>
      <c r="L18" s="17">
        <f>IF(K17=CalcRun20!A33,CalcRun20!I10,CalcRun20!O10)</f>
        <v>0</v>
      </c>
      <c r="M18" s="42"/>
      <c r="N18" s="42"/>
      <c r="O18" s="6" t="s">
        <v>23</v>
      </c>
      <c r="P18" s="16">
        <f>IF(Q17=CalcRun20!A33,CalcRun20!H11,CalcRun20!N11)</f>
        <v>0</v>
      </c>
      <c r="Q18" s="3" t="s">
        <v>24</v>
      </c>
      <c r="R18" s="17">
        <f>IF(Q17=CalcRun20!A33,CalcRun20!I11,CalcRun20!O11)</f>
        <v>0</v>
      </c>
      <c r="S18" s="42"/>
      <c r="T18" s="42"/>
      <c r="U18" s="6" t="s">
        <v>23</v>
      </c>
      <c r="V18" s="16">
        <f>IF(W17=CalcRun20!A33,CalcRun20!H12,CalcRun20!N12)</f>
        <v>0</v>
      </c>
      <c r="W18" s="3" t="s">
        <v>24</v>
      </c>
      <c r="X18" s="17">
        <f>IF(W17=CalcRun20!A33,CalcRun20!I12,CalcRun20!O12)</f>
        <v>0</v>
      </c>
      <c r="Y18" s="42"/>
      <c r="Z18" s="42"/>
      <c r="AA18" s="6" t="s">
        <v>23</v>
      </c>
      <c r="AB18" s="16">
        <f>IF(AC17=CalcRun20!A33,CalcRun20!H13,CalcRun20!N13)</f>
        <v>0</v>
      </c>
      <c r="AC18" s="3" t="s">
        <v>24</v>
      </c>
      <c r="AD18" s="17">
        <f>IF(AC17=CalcRun20!A33,CalcRun20!I13,CalcRun20!O13)</f>
        <v>0</v>
      </c>
      <c r="AE18" s="42"/>
      <c r="AF18" s="42"/>
      <c r="AG18" s="6" t="s">
        <v>23</v>
      </c>
      <c r="AH18" s="16">
        <f>IF(AI17=CalcRun20!A33,CalcRun20!H14,CalcRun20!N14)</f>
        <v>0</v>
      </c>
      <c r="AI18" s="3" t="s">
        <v>24</v>
      </c>
      <c r="AJ18" s="17">
        <f>IF(AI17=CalcRun20!A33,CalcRun20!I14,CalcRun20!O14)</f>
        <v>0</v>
      </c>
      <c r="AK18" s="42"/>
      <c r="AL18" s="42"/>
      <c r="AM18" s="6" t="s">
        <v>23</v>
      </c>
      <c r="AN18" s="16">
        <f>IF(AO17=CalcRun20!A33,CalcRun20!H15,CalcRun20!N15)</f>
        <v>0</v>
      </c>
      <c r="AO18" s="3" t="s">
        <v>24</v>
      </c>
      <c r="AP18" s="17">
        <f>IF(AO17=CalcRun20!A33,CalcRun20!I15,CalcRun20!O15)</f>
        <v>0</v>
      </c>
      <c r="AQ18" s="42"/>
      <c r="AR18" s="42"/>
      <c r="AS18" s="6" t="s">
        <v>23</v>
      </c>
      <c r="AT18" s="16">
        <f>IF(AU17=CalcRun20!A33,CalcRun20!H16,CalcRun20!N16)</f>
        <v>0</v>
      </c>
      <c r="AU18" s="3" t="s">
        <v>24</v>
      </c>
      <c r="AV18" s="17">
        <f>IF(AU17=CalcRun20!A33,CalcRun20!I16,CalcRun20!O16)</f>
        <v>0</v>
      </c>
      <c r="AW18" s="42"/>
      <c r="AX18" s="42"/>
      <c r="AY18" s="6" t="s">
        <v>23</v>
      </c>
      <c r="AZ18" s="16">
        <f>IF(BA17=CalcRun20!A33,CalcRun20!H17,CalcRun20!N17)</f>
        <v>0</v>
      </c>
      <c r="BA18" s="3" t="s">
        <v>24</v>
      </c>
      <c r="BB18" s="17">
        <f>IF(BA17=CalcRun20!A33,CalcRun20!I17,CalcRun20!O17)</f>
        <v>0</v>
      </c>
      <c r="BC18" s="42"/>
      <c r="BD18" s="42"/>
      <c r="BE18" s="6" t="s">
        <v>23</v>
      </c>
      <c r="BF18" s="16">
        <f>IF(BG17=CalcRun20!A33,CalcRun20!H18,CalcRun20!N18)</f>
        <v>0</v>
      </c>
      <c r="BG18" s="3" t="s">
        <v>24</v>
      </c>
      <c r="BH18" s="17">
        <f>IF(BG17=CalcRun20!A33,CalcRun20!I18,CalcRun20!O18)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IF(E17=CalcRun20!A33,CalcRun20!F9,CalcRun20!L9)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IF(K17=CalcRun20!A33,CalcRun20!F10,CalcRun20!L10)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IF(Q17=CalcRun20!A33,CalcRun20!F11,CalcRun20!L11)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IF(W17=CalcRun20!A33,CalcRun20!F12,CalcRun20!L12)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IF(AC17=CalcRun20!A33,CalcRun20!F13,CalcRun20!L13)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IF(AI17=CalcRun20!A33,CalcRun20!F14,CalcRun20!L14)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IF(AO17=CalcRun20!A33,CalcRun20!F15,CalcRun20!L15)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IF(AU17=CalcRun20!A33,CalcRun20!F16,CalcRun20!L16)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IF(BA17=CalcRun20!A33,CalcRun20!F17,CalcRun20!L17)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IF(BG17=CalcRun20!A33,CalcRun20!F18,CalcRun20!L18)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IF(E35=CalcRun20!A33,CalcRun20!H19,CalcRun20!N19)</f>
        <v>0</v>
      </c>
      <c r="E36" s="3" t="s">
        <v>24</v>
      </c>
      <c r="F36" s="17">
        <f>IF(E35=CalcRun20!A33,CalcRun20!I19,CalcRun20!O19)</f>
        <v>0</v>
      </c>
      <c r="G36" s="42"/>
      <c r="H36" s="42"/>
      <c r="I36" s="6" t="s">
        <v>23</v>
      </c>
      <c r="J36" s="16">
        <f>IF(K35=CalcRun20!A33,CalcRun20!H20,CalcRun20!N20)</f>
        <v>0</v>
      </c>
      <c r="K36" s="3" t="s">
        <v>24</v>
      </c>
      <c r="L36" s="17">
        <f>IF(K35=CalcRun20!A33,CalcRun20!I20,CalcRun20!O20)</f>
        <v>0</v>
      </c>
      <c r="M36" s="42"/>
      <c r="N36" s="42"/>
      <c r="O36" s="6" t="s">
        <v>23</v>
      </c>
      <c r="P36" s="16">
        <f>IF(Q35=CalcRun20!A33,CalcRun20!H21,CalcRun20!N21)</f>
        <v>0</v>
      </c>
      <c r="Q36" s="3" t="s">
        <v>24</v>
      </c>
      <c r="R36" s="17">
        <f>IF(Q35=CalcRun20!A33,CalcRun20!I21,CalcRun20!O21)</f>
        <v>0</v>
      </c>
      <c r="S36" s="42"/>
      <c r="T36" s="42"/>
      <c r="U36" s="6" t="s">
        <v>23</v>
      </c>
      <c r="V36" s="16">
        <f>IF(W35=CalcRun20!A33,CalcRun20!H22,CalcRun20!N22)</f>
        <v>0</v>
      </c>
      <c r="W36" s="3" t="s">
        <v>24</v>
      </c>
      <c r="X36" s="17">
        <f>IF(W35=CalcRun20!A33,CalcRun20!I22,CalcRun20!O22)</f>
        <v>0</v>
      </c>
      <c r="Y36" s="42"/>
      <c r="Z36" s="42"/>
      <c r="AA36" s="6" t="s">
        <v>23</v>
      </c>
      <c r="AB36" s="16">
        <f>IF(AC35=CalcRun20!A33,CalcRun20!H23,CalcRun20!N23)</f>
        <v>0</v>
      </c>
      <c r="AC36" s="3" t="s">
        <v>24</v>
      </c>
      <c r="AD36" s="17">
        <f>IF(AC35=CalcRun20!A33,CalcRun20!I23,CalcRun20!O23)</f>
        <v>0</v>
      </c>
      <c r="AE36" s="42"/>
      <c r="AF36" s="42"/>
      <c r="AG36" s="6" t="s">
        <v>23</v>
      </c>
      <c r="AH36" s="16">
        <f>IF(AI35=CalcRun20!A33,CalcRun20!H24,CalcRun20!N24)</f>
        <v>0</v>
      </c>
      <c r="AI36" s="3" t="s">
        <v>24</v>
      </c>
      <c r="AJ36" s="17">
        <f>IF(AI35=CalcRun20!A33,CalcRun20!I24,CalcRun20!O24)</f>
        <v>0</v>
      </c>
      <c r="AK36" s="42"/>
      <c r="AL36" s="42"/>
      <c r="AM36" s="6" t="s">
        <v>23</v>
      </c>
      <c r="AN36" s="16">
        <f>IF(AO35=CalcRun20!A33,CalcRun20!H25,CalcRun20!N25)</f>
        <v>0</v>
      </c>
      <c r="AO36" s="3" t="s">
        <v>24</v>
      </c>
      <c r="AP36" s="17">
        <f>IF(AO35=CalcRun20!A33,CalcRun20!I25,CalcRun20!O25)</f>
        <v>0</v>
      </c>
      <c r="AQ36" s="42"/>
      <c r="AR36" s="42"/>
      <c r="AS36" s="6" t="s">
        <v>23</v>
      </c>
      <c r="AT36" s="16">
        <f>IF(AU35=CalcRun20!A33,CalcRun20!H26,CalcRun20!N26)</f>
        <v>0</v>
      </c>
      <c r="AU36" s="3" t="s">
        <v>24</v>
      </c>
      <c r="AV36" s="17">
        <f>IF(AU35=CalcRun20!A33,CalcRun20!I26,CalcRun20!O26)</f>
        <v>0</v>
      </c>
      <c r="AW36" s="42"/>
      <c r="AX36" s="42"/>
      <c r="AY36" s="6" t="s">
        <v>23</v>
      </c>
      <c r="AZ36" s="16">
        <f>IF(BA35=CalcRun20!A33,CalcRun20!H27,CalcRun20!N27)</f>
        <v>0</v>
      </c>
      <c r="BA36" s="3" t="s">
        <v>24</v>
      </c>
      <c r="BB36" s="17">
        <f>IF(BA35=CalcRun20!A33,CalcRun20!I27,CalcRun20!O27)</f>
        <v>0</v>
      </c>
      <c r="BC36" s="42"/>
      <c r="BD36" s="42"/>
      <c r="BE36" s="6" t="s">
        <v>23</v>
      </c>
      <c r="BF36" s="16">
        <f>IF(BG35=CalcRun20!A33,CalcRun20!H28,CalcRun20!N28)</f>
        <v>0</v>
      </c>
      <c r="BG36" s="3" t="s">
        <v>24</v>
      </c>
      <c r="BH36" s="17">
        <f>IF(BG35=CalcRun20!A33,CalcRun20!I28,CalcRun20!O28)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IF(E35=CalcRun20!A33,CalcRun20!F19,CalcRun20!L19)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IF(K35=CalcRun20!A33,CalcRun20!F20,CalcRun20!L20)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IF(Q35=CalcRun20!A33,CalcRun20!F21,CalcRun20!L21)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IF(W35=CalcRun20!A33,CalcRun20!F22,CalcRun20!L22)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IF(AC35=CalcRun20!A33,CalcRun20!F23,CalcRun20!L23)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IF(AI35=CalcRun20!A33,CalcRun20!F24,CalcRun20!L24)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IF(AO35=CalcRun20!A33,CalcRun20!F25,CalcRun20!L25)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IF(AU35=CalcRun20!A33,CalcRun20!F26,CalcRun20!L26)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IF(BA35=CalcRun20!A33,CalcRun20!F27,CalcRun20!L27)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IF(BG35=CalcRun20!A33,CalcRun20!F28,CalcRun20!L28)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N6xqxwNKwhLaKruh2J6TyXQR6anFyNY1l/UVVlexR0mMYE3m7vRaCA3Nh5OUxvAtc6YvaY9APZUsCi+FGhkfUA==" saltValue="W1znuP+NSWmpxGMrlpaHT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43" priority="3" operator="containsText" text="ERROR">
      <formula>NOT(ISERROR(SEARCH("ERROR",I5)))</formula>
    </cfRule>
  </conditionalFormatting>
  <conditionalFormatting sqref="N3">
    <cfRule type="containsText" dxfId="42" priority="1" operator="containsText" text="ERROR">
      <formula>NOT(ISERROR(SEARCH("ERROR",N3)))</formula>
    </cfRule>
  </conditionalFormatting>
  <conditionalFormatting sqref="N5">
    <cfRule type="cellIs" dxfId="41" priority="4" operator="equal">
      <formula>"ERROR"</formula>
    </cfRule>
  </conditionalFormatting>
  <conditionalFormatting sqref="N4:P4">
    <cfRule type="containsText" dxfId="40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D9B3FF80-FEBC-4648-97D6-DC08F2392302}">
      <formula1>"(Select One), End Cap, NATL-IP65/C90-L, NATL-IP65/C90-R, NATL-IP65/EW-03, NATL-IP65/EW-06"</formula1>
    </dataValidation>
    <dataValidation type="list" showInputMessage="1" showErrorMessage="1" sqref="B15" xr:uid="{ABCD1C3D-1B10-4CFB-9EEC-4B90039E725E}">
      <formula1>"(Select One), /CP, /CPSP, /HW, /HWSP"</formula1>
    </dataValidation>
    <dataValidation type="list" allowBlank="1" showInputMessage="1" showErrorMessage="1" sqref="B4" xr:uid="{3EBB6BEA-1D5E-469B-B69B-3F7E31DCB119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7A9043-0CB0-427E-89D4-977CF50DE23A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1328-8FBE-49E6-B072-46BC882CBCFA}">
  <sheetPr codeName="Sheet42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'Run20'!D15</f>
        <v>0</v>
      </c>
      <c r="C9" s="12">
        <f>'Run20'!F15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'Run20'!J15</f>
        <v>0</v>
      </c>
      <c r="C10" s="12">
        <f>'Run20'!L15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'Run20'!P15</f>
        <v>0</v>
      </c>
      <c r="C11" s="12">
        <f>'Run20'!R15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'Run20'!V15</f>
        <v>0</v>
      </c>
      <c r="C12" s="12">
        <f>'Run20'!X15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'Run20'!AB15</f>
        <v>0</v>
      </c>
      <c r="C13" s="12">
        <f>'Run20'!AD15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'Run20'!AH15</f>
        <v>0</v>
      </c>
      <c r="C14" s="12">
        <f>'Run20'!AJ15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'Run20'!AN15</f>
        <v>0</v>
      </c>
      <c r="C15" s="12">
        <f>'Run20'!AP15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'Run20'!AT15</f>
        <v>0</v>
      </c>
      <c r="C16" s="12">
        <f>'Run20'!AV15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'Run20'!AZ15</f>
        <v>0</v>
      </c>
      <c r="C17" s="12">
        <f>'Run20'!BB15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'Run20'!BF15</f>
        <v>0</v>
      </c>
      <c r="C18" s="12">
        <f>'Run20'!BH15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'Run20'!D33</f>
        <v>0</v>
      </c>
      <c r="C19" s="12">
        <f>'Run20'!F33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'Run20'!J33</f>
        <v>0</v>
      </c>
      <c r="C20" s="12">
        <f>'Run20'!L33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'Run20'!P33</f>
        <v>0</v>
      </c>
      <c r="C21" s="12">
        <f>'Run20'!R33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'Run20'!V33</f>
        <v>0</v>
      </c>
      <c r="C22" s="12">
        <f>'Run20'!X33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'Run20'!AB33</f>
        <v>0</v>
      </c>
      <c r="C23" s="12">
        <f>'Run20'!AD33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'Run20'!AH33</f>
        <v>0</v>
      </c>
      <c r="C24" s="12">
        <f>'Run20'!AJ33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'Run20'!AN33</f>
        <v>0</v>
      </c>
      <c r="C25" s="12">
        <f>'Run20'!AP33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'Run20'!AT33</f>
        <v>0</v>
      </c>
      <c r="C26" s="12">
        <f>'Run20'!AV33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'Run20'!AZ33</f>
        <v>0</v>
      </c>
      <c r="C27" s="12">
        <f>'Run20'!BB33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'Run20'!BF33</f>
        <v>0</v>
      </c>
      <c r="C28" s="12">
        <f>'Run20'!BH33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5dot61IFb6AzqdR1+vYeYXExdiI+RFEKl67fWf5S+O7oxMsboRWbeRoGRuTwS3ON6bM1HtJTVzGfOve2yJjSfg==" saltValue="8mSrkeLw0VPUbWsSjLZr9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A9D2-1403-4C90-BC10-4F0A15536B8C}">
  <sheetPr codeName="Sheet43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CONCATENATE(IFERROR(CalcRun21!L30,""),Q4,"",Q5)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ROUNDDOWN((F19+L19+R19+X19+AD19+AJ19+AP19+AV19+BB19+BH19+F37+L37+R37+X37+AD37+AJ37+AP37+AV37+BB37+BH37)*CalcRun21!B3/12,0)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(F19+L19+R19+X19+AD19+AJ19+AP19+AV19+BB19+BH19+F37+L37+R37+X37+AD37+AJ37+AP37+AV37+BB37+BH37)*CalcRun21!B3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IF(E17=CalcRun21!A33,CalcRun21!H9,CalcRun21!N9)</f>
        <v>0</v>
      </c>
      <c r="E18" s="3" t="s">
        <v>24</v>
      </c>
      <c r="F18" s="17">
        <f>IF(E17=CalcRun21!A33,CalcRun21!I9,CalcRun21!O9)</f>
        <v>0</v>
      </c>
      <c r="G18" s="42"/>
      <c r="H18" s="42"/>
      <c r="I18" s="6" t="s">
        <v>23</v>
      </c>
      <c r="J18" s="16">
        <f>IF(K17=CalcRun21!A33,CalcRun21!H10,CalcRun21!N10)</f>
        <v>0</v>
      </c>
      <c r="K18" s="3" t="s">
        <v>24</v>
      </c>
      <c r="L18" s="17">
        <f>IF(K17=CalcRun21!A33,CalcRun21!I10,CalcRun21!O10)</f>
        <v>0</v>
      </c>
      <c r="M18" s="42"/>
      <c r="N18" s="42"/>
      <c r="O18" s="6" t="s">
        <v>23</v>
      </c>
      <c r="P18" s="16">
        <f>IF(Q17=CalcRun21!A33,CalcRun21!H11,CalcRun21!N11)</f>
        <v>0</v>
      </c>
      <c r="Q18" s="3" t="s">
        <v>24</v>
      </c>
      <c r="R18" s="17">
        <f>IF(Q17=CalcRun21!A33,CalcRun21!I11,CalcRun21!O11)</f>
        <v>0</v>
      </c>
      <c r="S18" s="42"/>
      <c r="T18" s="42"/>
      <c r="U18" s="6" t="s">
        <v>23</v>
      </c>
      <c r="V18" s="16">
        <f>IF(W17=CalcRun21!A33,CalcRun21!H12,CalcRun21!N12)</f>
        <v>0</v>
      </c>
      <c r="W18" s="3" t="s">
        <v>24</v>
      </c>
      <c r="X18" s="17">
        <f>IF(W17=CalcRun21!A33,CalcRun21!I12,CalcRun21!O12)</f>
        <v>0</v>
      </c>
      <c r="Y18" s="42"/>
      <c r="Z18" s="42"/>
      <c r="AA18" s="6" t="s">
        <v>23</v>
      </c>
      <c r="AB18" s="16">
        <f>IF(AC17=CalcRun21!A33,CalcRun21!H13,CalcRun21!N13)</f>
        <v>0</v>
      </c>
      <c r="AC18" s="3" t="s">
        <v>24</v>
      </c>
      <c r="AD18" s="17">
        <f>IF(AC17=CalcRun21!A33,CalcRun21!I13,CalcRun21!O13)</f>
        <v>0</v>
      </c>
      <c r="AE18" s="42"/>
      <c r="AF18" s="42"/>
      <c r="AG18" s="6" t="s">
        <v>23</v>
      </c>
      <c r="AH18" s="16">
        <f>IF(AI17=CalcRun21!A33,CalcRun21!H14,CalcRun21!N14)</f>
        <v>0</v>
      </c>
      <c r="AI18" s="3" t="s">
        <v>24</v>
      </c>
      <c r="AJ18" s="17">
        <f>IF(AI17=CalcRun21!A33,CalcRun21!I14,CalcRun21!O14)</f>
        <v>0</v>
      </c>
      <c r="AK18" s="42"/>
      <c r="AL18" s="42"/>
      <c r="AM18" s="6" t="s">
        <v>23</v>
      </c>
      <c r="AN18" s="16">
        <f>IF(AO17=CalcRun21!A33,CalcRun21!H15,CalcRun21!N15)</f>
        <v>0</v>
      </c>
      <c r="AO18" s="3" t="s">
        <v>24</v>
      </c>
      <c r="AP18" s="17">
        <f>IF(AO17=CalcRun21!A33,CalcRun21!I15,CalcRun21!O15)</f>
        <v>0</v>
      </c>
      <c r="AQ18" s="42"/>
      <c r="AR18" s="42"/>
      <c r="AS18" s="6" t="s">
        <v>23</v>
      </c>
      <c r="AT18" s="16">
        <f>IF(AU17=CalcRun21!A33,CalcRun21!H16,CalcRun21!N16)</f>
        <v>0</v>
      </c>
      <c r="AU18" s="3" t="s">
        <v>24</v>
      </c>
      <c r="AV18" s="17">
        <f>IF(AU17=CalcRun21!A33,CalcRun21!I16,CalcRun21!O16)</f>
        <v>0</v>
      </c>
      <c r="AW18" s="42"/>
      <c r="AX18" s="42"/>
      <c r="AY18" s="6" t="s">
        <v>23</v>
      </c>
      <c r="AZ18" s="16">
        <f>IF(BA17=CalcRun21!A33,CalcRun21!H17,CalcRun21!N17)</f>
        <v>0</v>
      </c>
      <c r="BA18" s="3" t="s">
        <v>24</v>
      </c>
      <c r="BB18" s="17">
        <f>IF(BA17=CalcRun21!A33,CalcRun21!I17,CalcRun21!O17)</f>
        <v>0</v>
      </c>
      <c r="BC18" s="42"/>
      <c r="BD18" s="42"/>
      <c r="BE18" s="6" t="s">
        <v>23</v>
      </c>
      <c r="BF18" s="16">
        <f>IF(BG17=CalcRun21!A33,CalcRun21!H18,CalcRun21!N18)</f>
        <v>0</v>
      </c>
      <c r="BG18" s="3" t="s">
        <v>24</v>
      </c>
      <c r="BH18" s="17">
        <f>IF(BG17=CalcRun21!A33,CalcRun21!I18,CalcRun21!O18)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IF(E17=CalcRun21!A33,CalcRun21!F9,CalcRun21!L9)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IF(K17=CalcRun21!A33,CalcRun21!F10,CalcRun21!L10)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IF(Q17=CalcRun21!A33,CalcRun21!F11,CalcRun21!L11)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IF(W17=CalcRun21!A33,CalcRun21!F12,CalcRun21!L12)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IF(AC17=CalcRun21!A33,CalcRun21!F13,CalcRun21!L13)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IF(AI17=CalcRun21!A33,CalcRun21!F14,CalcRun21!L14)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IF(AO17=CalcRun21!A33,CalcRun21!F15,CalcRun21!L15)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IF(AU17=CalcRun21!A33,CalcRun21!F16,CalcRun21!L16)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IF(BA17=CalcRun21!A33,CalcRun21!F17,CalcRun21!L17)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IF(BG17=CalcRun21!A33,CalcRun21!F18,CalcRun21!L18)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IF(E35=CalcRun21!A33,CalcRun21!H19,CalcRun21!N19)</f>
        <v>0</v>
      </c>
      <c r="E36" s="3" t="s">
        <v>24</v>
      </c>
      <c r="F36" s="17">
        <f>IF(E35=CalcRun21!A33,CalcRun21!I19,CalcRun21!O19)</f>
        <v>0</v>
      </c>
      <c r="G36" s="42"/>
      <c r="H36" s="42"/>
      <c r="I36" s="6" t="s">
        <v>23</v>
      </c>
      <c r="J36" s="16">
        <f>IF(K35=CalcRun21!A33,CalcRun21!H20,CalcRun21!N20)</f>
        <v>0</v>
      </c>
      <c r="K36" s="3" t="s">
        <v>24</v>
      </c>
      <c r="L36" s="17">
        <f>IF(K35=CalcRun21!A33,CalcRun21!I20,CalcRun21!O20)</f>
        <v>0</v>
      </c>
      <c r="M36" s="42"/>
      <c r="N36" s="42"/>
      <c r="O36" s="6" t="s">
        <v>23</v>
      </c>
      <c r="P36" s="16">
        <f>IF(Q35=CalcRun21!A33,CalcRun21!H21,CalcRun21!N21)</f>
        <v>0</v>
      </c>
      <c r="Q36" s="3" t="s">
        <v>24</v>
      </c>
      <c r="R36" s="17">
        <f>IF(Q35=CalcRun21!A33,CalcRun21!I21,CalcRun21!O21)</f>
        <v>0</v>
      </c>
      <c r="S36" s="42"/>
      <c r="T36" s="42"/>
      <c r="U36" s="6" t="s">
        <v>23</v>
      </c>
      <c r="V36" s="16">
        <f>IF(W35=CalcRun21!A33,CalcRun21!H22,CalcRun21!N22)</f>
        <v>0</v>
      </c>
      <c r="W36" s="3" t="s">
        <v>24</v>
      </c>
      <c r="X36" s="17">
        <f>IF(W35=CalcRun21!A33,CalcRun21!I22,CalcRun21!O22)</f>
        <v>0</v>
      </c>
      <c r="Y36" s="42"/>
      <c r="Z36" s="42"/>
      <c r="AA36" s="6" t="s">
        <v>23</v>
      </c>
      <c r="AB36" s="16">
        <f>IF(AC35=CalcRun21!A33,CalcRun21!H23,CalcRun21!N23)</f>
        <v>0</v>
      </c>
      <c r="AC36" s="3" t="s">
        <v>24</v>
      </c>
      <c r="AD36" s="17">
        <f>IF(AC35=CalcRun21!A33,CalcRun21!I23,CalcRun21!O23)</f>
        <v>0</v>
      </c>
      <c r="AE36" s="42"/>
      <c r="AF36" s="42"/>
      <c r="AG36" s="6" t="s">
        <v>23</v>
      </c>
      <c r="AH36" s="16">
        <f>IF(AI35=CalcRun21!A33,CalcRun21!H24,CalcRun21!N24)</f>
        <v>0</v>
      </c>
      <c r="AI36" s="3" t="s">
        <v>24</v>
      </c>
      <c r="AJ36" s="17">
        <f>IF(AI35=CalcRun21!A33,CalcRun21!I24,CalcRun21!O24)</f>
        <v>0</v>
      </c>
      <c r="AK36" s="42"/>
      <c r="AL36" s="42"/>
      <c r="AM36" s="6" t="s">
        <v>23</v>
      </c>
      <c r="AN36" s="16">
        <f>IF(AO35=CalcRun21!A33,CalcRun21!H25,CalcRun21!N25)</f>
        <v>0</v>
      </c>
      <c r="AO36" s="3" t="s">
        <v>24</v>
      </c>
      <c r="AP36" s="17">
        <f>IF(AO35=CalcRun21!A33,CalcRun21!I25,CalcRun21!O25)</f>
        <v>0</v>
      </c>
      <c r="AQ36" s="42"/>
      <c r="AR36" s="42"/>
      <c r="AS36" s="6" t="s">
        <v>23</v>
      </c>
      <c r="AT36" s="16">
        <f>IF(AU35=CalcRun21!A33,CalcRun21!H26,CalcRun21!N26)</f>
        <v>0</v>
      </c>
      <c r="AU36" s="3" t="s">
        <v>24</v>
      </c>
      <c r="AV36" s="17">
        <f>IF(AU35=CalcRun21!A33,CalcRun21!I26,CalcRun21!O26)</f>
        <v>0</v>
      </c>
      <c r="AW36" s="42"/>
      <c r="AX36" s="42"/>
      <c r="AY36" s="6" t="s">
        <v>23</v>
      </c>
      <c r="AZ36" s="16">
        <f>IF(BA35=CalcRun21!A33,CalcRun21!H27,CalcRun21!N27)</f>
        <v>0</v>
      </c>
      <c r="BA36" s="3" t="s">
        <v>24</v>
      </c>
      <c r="BB36" s="17">
        <f>IF(BA35=CalcRun21!A33,CalcRun21!I27,CalcRun21!O27)</f>
        <v>0</v>
      </c>
      <c r="BC36" s="42"/>
      <c r="BD36" s="42"/>
      <c r="BE36" s="6" t="s">
        <v>23</v>
      </c>
      <c r="BF36" s="16">
        <f>IF(BG35=CalcRun21!A33,CalcRun21!H28,CalcRun21!N28)</f>
        <v>0</v>
      </c>
      <c r="BG36" s="3" t="s">
        <v>24</v>
      </c>
      <c r="BH36" s="17">
        <f>IF(BG35=CalcRun21!A33,CalcRun21!I28,CalcRun21!O28)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IF(E35=CalcRun21!A33,CalcRun21!F19,CalcRun21!L19)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IF(K35=CalcRun21!A33,CalcRun21!F20,CalcRun21!L20)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IF(Q35=CalcRun21!A33,CalcRun21!F21,CalcRun21!L21)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IF(W35=CalcRun21!A33,CalcRun21!F22,CalcRun21!L22)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IF(AC35=CalcRun21!A33,CalcRun21!F23,CalcRun21!L23)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IF(AI35=CalcRun21!A33,CalcRun21!F24,CalcRun21!L24)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IF(AO35=CalcRun21!A33,CalcRun21!F25,CalcRun21!L25)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IF(AU35=CalcRun21!A33,CalcRun21!F26,CalcRun21!L26)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IF(BA35=CalcRun21!A33,CalcRun21!F27,CalcRun21!L27)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IF(BG35=CalcRun21!A33,CalcRun21!F28,CalcRun21!L28)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Pmswr1uXe+8QDJvnmnJHsw4rniK8Ef66OQZ4gwrvFamzY8hnIssbcBPT8ZCWeH5DL178UFwWK5k4I4zs59Ec1Q==" saltValue="w4GX1gfmBD6WWE8f3xC6k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39" priority="3" operator="containsText" text="ERROR">
      <formula>NOT(ISERROR(SEARCH("ERROR",I5)))</formula>
    </cfRule>
  </conditionalFormatting>
  <conditionalFormatting sqref="N3">
    <cfRule type="containsText" dxfId="38" priority="1" operator="containsText" text="ERROR">
      <formula>NOT(ISERROR(SEARCH("ERROR",N3)))</formula>
    </cfRule>
  </conditionalFormatting>
  <conditionalFormatting sqref="N5">
    <cfRule type="cellIs" dxfId="37" priority="4" operator="equal">
      <formula>"ERROR"</formula>
    </cfRule>
  </conditionalFormatting>
  <conditionalFormatting sqref="N4:P4">
    <cfRule type="containsText" dxfId="36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2F68639C-CDEB-4EF1-93EA-2A3AC50A3D3D}">
      <formula1>"2700K, 3000K, 3500K, 4000K"</formula1>
    </dataValidation>
    <dataValidation type="list" showInputMessage="1" showErrorMessage="1" sqref="B15" xr:uid="{0EEDDD34-7CFC-4963-A92F-B6D25A34E330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C5CCE2BB-5412-4EE5-98B9-AC83CD5B0228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91D898-4433-4977-AF09-821901C51A00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86FF-05F8-4591-B131-D0B08BF0A44E}">
  <sheetPr codeName="Sheet44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'Run21'!D15</f>
        <v>0</v>
      </c>
      <c r="C9" s="12">
        <f>'Run21'!F15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'Run21'!J15</f>
        <v>0</v>
      </c>
      <c r="C10" s="12">
        <f>'Run21'!L15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'Run21'!P15</f>
        <v>0</v>
      </c>
      <c r="C11" s="12">
        <f>'Run21'!R15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'Run21'!V15</f>
        <v>0</v>
      </c>
      <c r="C12" s="12">
        <f>'Run21'!X15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'Run21'!AB15</f>
        <v>0</v>
      </c>
      <c r="C13" s="12">
        <f>'Run21'!AD15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'Run21'!AH15</f>
        <v>0</v>
      </c>
      <c r="C14" s="12">
        <f>'Run21'!AJ15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'Run21'!AN15</f>
        <v>0</v>
      </c>
      <c r="C15" s="12">
        <f>'Run21'!AP15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'Run21'!AT15</f>
        <v>0</v>
      </c>
      <c r="C16" s="12">
        <f>'Run21'!AV15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'Run21'!AZ15</f>
        <v>0</v>
      </c>
      <c r="C17" s="12">
        <f>'Run21'!BB15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'Run21'!BF15</f>
        <v>0</v>
      </c>
      <c r="C18" s="12">
        <f>'Run21'!BH15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'Run21'!D33</f>
        <v>0</v>
      </c>
      <c r="C19" s="12">
        <f>'Run21'!F33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'Run21'!J33</f>
        <v>0</v>
      </c>
      <c r="C20" s="12">
        <f>'Run21'!L33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'Run21'!P33</f>
        <v>0</v>
      </c>
      <c r="C21" s="12">
        <f>'Run21'!R33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'Run21'!V33</f>
        <v>0</v>
      </c>
      <c r="C22" s="12">
        <f>'Run21'!X33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'Run21'!AB33</f>
        <v>0</v>
      </c>
      <c r="C23" s="12">
        <f>'Run21'!AD33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'Run21'!AH33</f>
        <v>0</v>
      </c>
      <c r="C24" s="12">
        <f>'Run21'!AJ33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'Run21'!AN33</f>
        <v>0</v>
      </c>
      <c r="C25" s="12">
        <f>'Run21'!AP33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'Run21'!AT33</f>
        <v>0</v>
      </c>
      <c r="C26" s="12">
        <f>'Run21'!AV33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'Run21'!AZ33</f>
        <v>0</v>
      </c>
      <c r="C27" s="12">
        <f>'Run21'!BB33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'Run21'!BF33</f>
        <v>0</v>
      </c>
      <c r="C28" s="12">
        <f>'Run21'!BH33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Sd09lf+eLNu3qJDXvtUwJwm4OjkndSFfVq5Z8J6uZXvVWbmpZPQ64IdK0Xh5yg3VTsAxwXxxRHJ9psUWzspUwA==" saltValue="OztGtvM10YTbR1bcKoi9z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8D4F-AC79-4C9E-B552-CB2FFE615B71}">
  <sheetPr codeName="Sheet45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CONCATENATE(IFERROR(CalcRun22!L30,""),Q4,"",Q5)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ROUNDDOWN((F19+L19+R19+X19+AD19+AJ19+AP19+AV19+BB19+BH19+F37+L37+R37+X37+AD37+AJ37+AP37+AV37+BB37+BH37)*CalcRun22!B3/12,0)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(F19+L19+R19+X19+AD19+AJ19+AP19+AV19+BB19+BH19+F37+L37+R37+X37+AD37+AJ37+AP37+AV37+BB37+BH37)*CalcRun22!B3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IF(E17=CalcRun22!A33,CalcRun22!H9,CalcRun22!N9)</f>
        <v>0</v>
      </c>
      <c r="E18" s="3" t="s">
        <v>24</v>
      </c>
      <c r="F18" s="17">
        <f>IF(E17=CalcRun22!A33,CalcRun22!I9,CalcRun22!O9)</f>
        <v>0</v>
      </c>
      <c r="G18" s="42"/>
      <c r="H18" s="42"/>
      <c r="I18" s="6" t="s">
        <v>23</v>
      </c>
      <c r="J18" s="16">
        <f>IF(K17=CalcRun22!A33,CalcRun22!H10,CalcRun22!N10)</f>
        <v>0</v>
      </c>
      <c r="K18" s="3" t="s">
        <v>24</v>
      </c>
      <c r="L18" s="17">
        <f>IF(K17=CalcRun22!A33,CalcRun22!I10,CalcRun22!O10)</f>
        <v>0</v>
      </c>
      <c r="M18" s="42"/>
      <c r="N18" s="42"/>
      <c r="O18" s="6" t="s">
        <v>23</v>
      </c>
      <c r="P18" s="16">
        <f>IF(Q17=CalcRun22!A33,CalcRun22!H11,CalcRun22!N11)</f>
        <v>0</v>
      </c>
      <c r="Q18" s="3" t="s">
        <v>24</v>
      </c>
      <c r="R18" s="17">
        <f>IF(Q17=CalcRun22!A33,CalcRun22!I11,CalcRun22!O11)</f>
        <v>0</v>
      </c>
      <c r="S18" s="42"/>
      <c r="T18" s="42"/>
      <c r="U18" s="6" t="s">
        <v>23</v>
      </c>
      <c r="V18" s="16">
        <f>IF(W17=CalcRun22!A33,CalcRun22!H12,CalcRun22!N12)</f>
        <v>0</v>
      </c>
      <c r="W18" s="3" t="s">
        <v>24</v>
      </c>
      <c r="X18" s="17">
        <f>IF(W17=CalcRun22!A33,CalcRun22!I12,CalcRun22!O12)</f>
        <v>0</v>
      </c>
      <c r="Y18" s="42"/>
      <c r="Z18" s="42"/>
      <c r="AA18" s="6" t="s">
        <v>23</v>
      </c>
      <c r="AB18" s="16">
        <f>IF(AC17=CalcRun22!A33,CalcRun22!H13,CalcRun22!N13)</f>
        <v>0</v>
      </c>
      <c r="AC18" s="3" t="s">
        <v>24</v>
      </c>
      <c r="AD18" s="17">
        <f>IF(AC17=CalcRun22!A33,CalcRun22!I13,CalcRun22!O13)</f>
        <v>0</v>
      </c>
      <c r="AE18" s="42"/>
      <c r="AF18" s="42"/>
      <c r="AG18" s="6" t="s">
        <v>23</v>
      </c>
      <c r="AH18" s="16">
        <f>IF(AI17=CalcRun22!A33,CalcRun22!H14,CalcRun22!N14)</f>
        <v>0</v>
      </c>
      <c r="AI18" s="3" t="s">
        <v>24</v>
      </c>
      <c r="AJ18" s="17">
        <f>IF(AI17=CalcRun22!A33,CalcRun22!I14,CalcRun22!O14)</f>
        <v>0</v>
      </c>
      <c r="AK18" s="42"/>
      <c r="AL18" s="42"/>
      <c r="AM18" s="6" t="s">
        <v>23</v>
      </c>
      <c r="AN18" s="16">
        <f>IF(AO17=CalcRun22!A33,CalcRun22!H15,CalcRun22!N15)</f>
        <v>0</v>
      </c>
      <c r="AO18" s="3" t="s">
        <v>24</v>
      </c>
      <c r="AP18" s="17">
        <f>IF(AO17=CalcRun22!A33,CalcRun22!I15,CalcRun22!O15)</f>
        <v>0</v>
      </c>
      <c r="AQ18" s="42"/>
      <c r="AR18" s="42"/>
      <c r="AS18" s="6" t="s">
        <v>23</v>
      </c>
      <c r="AT18" s="16">
        <f>IF(AU17=CalcRun22!A33,CalcRun22!H16,CalcRun22!N16)</f>
        <v>0</v>
      </c>
      <c r="AU18" s="3" t="s">
        <v>24</v>
      </c>
      <c r="AV18" s="17">
        <f>IF(AU17=CalcRun22!A33,CalcRun22!I16,CalcRun22!O16)</f>
        <v>0</v>
      </c>
      <c r="AW18" s="42"/>
      <c r="AX18" s="42"/>
      <c r="AY18" s="6" t="s">
        <v>23</v>
      </c>
      <c r="AZ18" s="16">
        <f>IF(BA17=CalcRun22!A33,CalcRun22!H17,CalcRun22!N17)</f>
        <v>0</v>
      </c>
      <c r="BA18" s="3" t="s">
        <v>24</v>
      </c>
      <c r="BB18" s="17">
        <f>IF(BA17=CalcRun22!A33,CalcRun22!I17,CalcRun22!O17)</f>
        <v>0</v>
      </c>
      <c r="BC18" s="42"/>
      <c r="BD18" s="42"/>
      <c r="BE18" s="6" t="s">
        <v>23</v>
      </c>
      <c r="BF18" s="16">
        <f>IF(BG17=CalcRun22!A33,CalcRun22!H18,CalcRun22!N18)</f>
        <v>0</v>
      </c>
      <c r="BG18" s="3" t="s">
        <v>24</v>
      </c>
      <c r="BH18" s="17">
        <f>IF(BG17=CalcRun22!A33,CalcRun22!I18,CalcRun22!O18)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IF(E17=CalcRun22!A33,CalcRun22!F9,CalcRun22!L9)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IF(K17=CalcRun22!A33,CalcRun22!F10,CalcRun22!L10)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IF(Q17=CalcRun22!A33,CalcRun22!F11,CalcRun22!L11)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IF(W17=CalcRun22!A33,CalcRun22!F12,CalcRun22!L12)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IF(AC17=CalcRun22!A33,CalcRun22!F13,CalcRun22!L13)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IF(AI17=CalcRun22!A33,CalcRun22!F14,CalcRun22!L14)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IF(AO17=CalcRun22!A33,CalcRun22!F15,CalcRun22!L15)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IF(AU17=CalcRun22!A33,CalcRun22!F16,CalcRun22!L16)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IF(BA17=CalcRun22!A33,CalcRun22!F17,CalcRun22!L17)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IF(BG17=CalcRun22!A33,CalcRun22!F18,CalcRun22!L18)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IF(E35=CalcRun22!A33,CalcRun22!H19,CalcRun22!N19)</f>
        <v>0</v>
      </c>
      <c r="E36" s="3" t="s">
        <v>24</v>
      </c>
      <c r="F36" s="17">
        <f>IF(E35=CalcRun22!A33,CalcRun22!I19,CalcRun22!O19)</f>
        <v>0</v>
      </c>
      <c r="G36" s="42"/>
      <c r="H36" s="42"/>
      <c r="I36" s="6" t="s">
        <v>23</v>
      </c>
      <c r="J36" s="16">
        <f>IF(K35=CalcRun22!A33,CalcRun22!H20,CalcRun22!N20)</f>
        <v>0</v>
      </c>
      <c r="K36" s="3" t="s">
        <v>24</v>
      </c>
      <c r="L36" s="17">
        <f>IF(K35=CalcRun22!A33,CalcRun22!I20,CalcRun22!O20)</f>
        <v>0</v>
      </c>
      <c r="M36" s="42"/>
      <c r="N36" s="42"/>
      <c r="O36" s="6" t="s">
        <v>23</v>
      </c>
      <c r="P36" s="16">
        <f>IF(Q35=CalcRun22!A33,CalcRun22!H21,CalcRun22!N21)</f>
        <v>0</v>
      </c>
      <c r="Q36" s="3" t="s">
        <v>24</v>
      </c>
      <c r="R36" s="17">
        <f>IF(Q35=CalcRun22!A33,CalcRun22!I21,CalcRun22!O21)</f>
        <v>0</v>
      </c>
      <c r="S36" s="42"/>
      <c r="T36" s="42"/>
      <c r="U36" s="6" t="s">
        <v>23</v>
      </c>
      <c r="V36" s="16">
        <f>IF(W35=CalcRun22!A33,CalcRun22!H22,CalcRun22!N22)</f>
        <v>0</v>
      </c>
      <c r="W36" s="3" t="s">
        <v>24</v>
      </c>
      <c r="X36" s="17">
        <f>IF(W35=CalcRun22!A33,CalcRun22!I22,CalcRun22!O22)</f>
        <v>0</v>
      </c>
      <c r="Y36" s="42"/>
      <c r="Z36" s="42"/>
      <c r="AA36" s="6" t="s">
        <v>23</v>
      </c>
      <c r="AB36" s="16">
        <f>IF(AC35=CalcRun22!A33,CalcRun22!H23,CalcRun22!N23)</f>
        <v>0</v>
      </c>
      <c r="AC36" s="3" t="s">
        <v>24</v>
      </c>
      <c r="AD36" s="17">
        <f>IF(AC35=CalcRun22!A33,CalcRun22!I23,CalcRun22!O23)</f>
        <v>0</v>
      </c>
      <c r="AE36" s="42"/>
      <c r="AF36" s="42"/>
      <c r="AG36" s="6" t="s">
        <v>23</v>
      </c>
      <c r="AH36" s="16">
        <f>IF(AI35=CalcRun22!A33,CalcRun22!H24,CalcRun22!N24)</f>
        <v>0</v>
      </c>
      <c r="AI36" s="3" t="s">
        <v>24</v>
      </c>
      <c r="AJ36" s="17">
        <f>IF(AI35=CalcRun22!A33,CalcRun22!I24,CalcRun22!O24)</f>
        <v>0</v>
      </c>
      <c r="AK36" s="42"/>
      <c r="AL36" s="42"/>
      <c r="AM36" s="6" t="s">
        <v>23</v>
      </c>
      <c r="AN36" s="16">
        <f>IF(AO35=CalcRun22!A33,CalcRun22!H25,CalcRun22!N25)</f>
        <v>0</v>
      </c>
      <c r="AO36" s="3" t="s">
        <v>24</v>
      </c>
      <c r="AP36" s="17">
        <f>IF(AO35=CalcRun22!A33,CalcRun22!I25,CalcRun22!O25)</f>
        <v>0</v>
      </c>
      <c r="AQ36" s="42"/>
      <c r="AR36" s="42"/>
      <c r="AS36" s="6" t="s">
        <v>23</v>
      </c>
      <c r="AT36" s="16">
        <f>IF(AU35=CalcRun22!A33,CalcRun22!H26,CalcRun22!N26)</f>
        <v>0</v>
      </c>
      <c r="AU36" s="3" t="s">
        <v>24</v>
      </c>
      <c r="AV36" s="17">
        <f>IF(AU35=CalcRun22!A33,CalcRun22!I26,CalcRun22!O26)</f>
        <v>0</v>
      </c>
      <c r="AW36" s="42"/>
      <c r="AX36" s="42"/>
      <c r="AY36" s="6" t="s">
        <v>23</v>
      </c>
      <c r="AZ36" s="16">
        <f>IF(BA35=CalcRun22!A33,CalcRun22!H27,CalcRun22!N27)</f>
        <v>0</v>
      </c>
      <c r="BA36" s="3" t="s">
        <v>24</v>
      </c>
      <c r="BB36" s="17">
        <f>IF(BA35=CalcRun22!A33,CalcRun22!I27,CalcRun22!O27)</f>
        <v>0</v>
      </c>
      <c r="BC36" s="42"/>
      <c r="BD36" s="42"/>
      <c r="BE36" s="6" t="s">
        <v>23</v>
      </c>
      <c r="BF36" s="16">
        <f>IF(BG35=CalcRun22!A33,CalcRun22!H28,CalcRun22!N28)</f>
        <v>0</v>
      </c>
      <c r="BG36" s="3" t="s">
        <v>24</v>
      </c>
      <c r="BH36" s="17">
        <f>IF(BG35=CalcRun22!A33,CalcRun22!I28,CalcRun22!O28)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IF(E35=CalcRun22!A33,CalcRun22!F19,CalcRun22!L19)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IF(K35=CalcRun22!A33,CalcRun22!F20,CalcRun22!L20)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IF(Q35=CalcRun22!A33,CalcRun22!F21,CalcRun22!L21)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IF(W35=CalcRun22!A33,CalcRun22!F22,CalcRun22!L22)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IF(AC35=CalcRun22!A33,CalcRun22!F23,CalcRun22!L23)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IF(AI35=CalcRun22!A33,CalcRun22!F24,CalcRun22!L24)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IF(AO35=CalcRun22!A33,CalcRun22!F25,CalcRun22!L25)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IF(AU35=CalcRun22!A33,CalcRun22!F26,CalcRun22!L26)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IF(BA35=CalcRun22!A33,CalcRun22!F27,CalcRun22!L27)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IF(BG35=CalcRun22!A33,CalcRun22!F28,CalcRun22!L28)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/n52MQ9+jeJYyqFgrIeiTsjAuefxyz7eh78TgH/qlz4gRKzDfyEhvwL7OnFTuEh/ezGYQA/sDBujSU79Ge9hxQ==" saltValue="Vq1KQEVQOqhEHz0bVdmv/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35" priority="3" operator="containsText" text="ERROR">
      <formula>NOT(ISERROR(SEARCH("ERROR",I5)))</formula>
    </cfRule>
  </conditionalFormatting>
  <conditionalFormatting sqref="N3">
    <cfRule type="containsText" dxfId="34" priority="1" operator="containsText" text="ERROR">
      <formula>NOT(ISERROR(SEARCH("ERROR",N3)))</formula>
    </cfRule>
  </conditionalFormatting>
  <conditionalFormatting sqref="N5">
    <cfRule type="cellIs" dxfId="33" priority="4" operator="equal">
      <formula>"ERROR"</formula>
    </cfRule>
  </conditionalFormatting>
  <conditionalFormatting sqref="N4:P4">
    <cfRule type="containsText" dxfId="32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D5D8F3F7-7B60-4A2C-A0D9-AA9C846AEA8E}">
      <formula1>"(Select One), End Cap, NATL-IP65/C90-L, NATL-IP65/C90-R, NATL-IP65/EW-03, NATL-IP65/EW-06"</formula1>
    </dataValidation>
    <dataValidation type="list" showInputMessage="1" showErrorMessage="1" sqref="B15" xr:uid="{73917C96-FE8C-487A-B997-206A0A517F2E}">
      <formula1>"(Select One), /CP, /CPSP, /HW, /HWSP"</formula1>
    </dataValidation>
    <dataValidation type="list" allowBlank="1" showInputMessage="1" showErrorMessage="1" sqref="B4" xr:uid="{EB10C8C6-FAEA-47A5-8BFE-3CC0DD573956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A2DA8E-966A-4B6E-BF11-F6223078FB4F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642ED-2901-494E-BA9B-B4C549A04C06}">
  <sheetPr codeName="Sheet46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'Run22'!D15</f>
        <v>0</v>
      </c>
      <c r="C9" s="12">
        <f>'Run22'!F15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'Run22'!J15</f>
        <v>0</v>
      </c>
      <c r="C10" s="12">
        <f>'Run22'!L15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'Run22'!P15</f>
        <v>0</v>
      </c>
      <c r="C11" s="12">
        <f>'Run22'!R15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'Run22'!V15</f>
        <v>0</v>
      </c>
      <c r="C12" s="12">
        <f>'Run22'!X15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'Run22'!AB15</f>
        <v>0</v>
      </c>
      <c r="C13" s="12">
        <f>'Run22'!AD15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'Run22'!AH15</f>
        <v>0</v>
      </c>
      <c r="C14" s="12">
        <f>'Run22'!AJ15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'Run22'!AN15</f>
        <v>0</v>
      </c>
      <c r="C15" s="12">
        <f>'Run22'!AP15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'Run22'!AT15</f>
        <v>0</v>
      </c>
      <c r="C16" s="12">
        <f>'Run22'!AV15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'Run22'!AZ15</f>
        <v>0</v>
      </c>
      <c r="C17" s="12">
        <f>'Run22'!BB15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'Run22'!BF15</f>
        <v>0</v>
      </c>
      <c r="C18" s="12">
        <f>'Run22'!BH15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'Run22'!D33</f>
        <v>0</v>
      </c>
      <c r="C19" s="12">
        <f>'Run22'!F33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'Run22'!J33</f>
        <v>0</v>
      </c>
      <c r="C20" s="12">
        <f>'Run22'!L33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'Run22'!P33</f>
        <v>0</v>
      </c>
      <c r="C21" s="12">
        <f>'Run22'!R33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'Run22'!V33</f>
        <v>0</v>
      </c>
      <c r="C22" s="12">
        <f>'Run22'!X33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'Run22'!AB33</f>
        <v>0</v>
      </c>
      <c r="C23" s="12">
        <f>'Run22'!AD33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'Run22'!AH33</f>
        <v>0</v>
      </c>
      <c r="C24" s="12">
        <f>'Run22'!AJ33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'Run22'!AN33</f>
        <v>0</v>
      </c>
      <c r="C25" s="12">
        <f>'Run22'!AP33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'Run22'!AT33</f>
        <v>0</v>
      </c>
      <c r="C26" s="12">
        <f>'Run22'!AV33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'Run22'!AZ33</f>
        <v>0</v>
      </c>
      <c r="C27" s="12">
        <f>'Run22'!BB33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'Run22'!BF33</f>
        <v>0</v>
      </c>
      <c r="C28" s="12">
        <f>'Run22'!BH33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/ewaZEYpFaI6sR9ox8IX5833WXHHc1iJ7K6G/Y2EY+cQCtNHL6EEEtggb7TXhXHElcGhVwdX5X/TNNtCmSzd6g==" saltValue="Ao0xEfy6QGhf6XWq2e8sV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BDED-EA1E-434A-8977-4B968935DBF6}">
  <sheetPr codeName="Sheet47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CONCATENATE(IFERROR(CalcRun23!L30,""),Q4,"",Q5)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ROUNDDOWN((F19+L19+R19+X19+AD19+AJ19+AP19+AV19+BB19+BH19+F37+L37+R37+X37+AD37+AJ37+AP37+AV37+BB37+BH37)*CalcRun23!B3/12,0)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(F19+L19+R19+X19+AD19+AJ19+AP19+AV19+BB19+BH19+F37+L37+R37+X37+AD37+AJ37+AP37+AV37+BB37+BH37)*CalcRun23!B3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IF(E17=CalcRun23!A33,CalcRun23!H9,CalcRun23!N9)</f>
        <v>0</v>
      </c>
      <c r="E18" s="3" t="s">
        <v>24</v>
      </c>
      <c r="F18" s="17">
        <f>IF(E17=CalcRun23!A33,CalcRun23!I9,CalcRun23!O9)</f>
        <v>0</v>
      </c>
      <c r="G18" s="42"/>
      <c r="H18" s="42"/>
      <c r="I18" s="6" t="s">
        <v>23</v>
      </c>
      <c r="J18" s="16">
        <f>IF(K17=CalcRun23!A33,CalcRun23!H10,CalcRun23!N10)</f>
        <v>0</v>
      </c>
      <c r="K18" s="3" t="s">
        <v>24</v>
      </c>
      <c r="L18" s="17">
        <f>IF(K17=CalcRun23!A33,CalcRun23!I10,CalcRun23!O10)</f>
        <v>0</v>
      </c>
      <c r="M18" s="42"/>
      <c r="N18" s="42"/>
      <c r="O18" s="6" t="s">
        <v>23</v>
      </c>
      <c r="P18" s="16">
        <f>IF(Q17=CalcRun23!A33,CalcRun23!H11,CalcRun23!N11)</f>
        <v>0</v>
      </c>
      <c r="Q18" s="3" t="s">
        <v>24</v>
      </c>
      <c r="R18" s="17">
        <f>IF(Q17=CalcRun23!A33,CalcRun23!I11,CalcRun23!O11)</f>
        <v>0</v>
      </c>
      <c r="S18" s="42"/>
      <c r="T18" s="42"/>
      <c r="U18" s="6" t="s">
        <v>23</v>
      </c>
      <c r="V18" s="16">
        <f>IF(W17=CalcRun23!A33,CalcRun23!H12,CalcRun23!N12)</f>
        <v>0</v>
      </c>
      <c r="W18" s="3" t="s">
        <v>24</v>
      </c>
      <c r="X18" s="17">
        <f>IF(W17=CalcRun23!A33,CalcRun23!I12,CalcRun23!O12)</f>
        <v>0</v>
      </c>
      <c r="Y18" s="42"/>
      <c r="Z18" s="42"/>
      <c r="AA18" s="6" t="s">
        <v>23</v>
      </c>
      <c r="AB18" s="16">
        <f>IF(AC17=CalcRun23!A33,CalcRun23!H13,CalcRun23!N13)</f>
        <v>0</v>
      </c>
      <c r="AC18" s="3" t="s">
        <v>24</v>
      </c>
      <c r="AD18" s="17">
        <f>IF(AC17=CalcRun23!A33,CalcRun23!I13,CalcRun23!O13)</f>
        <v>0</v>
      </c>
      <c r="AE18" s="42"/>
      <c r="AF18" s="42"/>
      <c r="AG18" s="6" t="s">
        <v>23</v>
      </c>
      <c r="AH18" s="16">
        <f>IF(AI17=CalcRun23!A33,CalcRun23!H14,CalcRun23!N14)</f>
        <v>0</v>
      </c>
      <c r="AI18" s="3" t="s">
        <v>24</v>
      </c>
      <c r="AJ18" s="17">
        <f>IF(AI17=CalcRun23!A33,CalcRun23!I14,CalcRun23!O14)</f>
        <v>0</v>
      </c>
      <c r="AK18" s="42"/>
      <c r="AL18" s="42"/>
      <c r="AM18" s="6" t="s">
        <v>23</v>
      </c>
      <c r="AN18" s="16">
        <f>IF(AO17=CalcRun23!A33,CalcRun23!H15,CalcRun23!N15)</f>
        <v>0</v>
      </c>
      <c r="AO18" s="3" t="s">
        <v>24</v>
      </c>
      <c r="AP18" s="17">
        <f>IF(AO17=CalcRun23!A33,CalcRun23!I15,CalcRun23!O15)</f>
        <v>0</v>
      </c>
      <c r="AQ18" s="42"/>
      <c r="AR18" s="42"/>
      <c r="AS18" s="6" t="s">
        <v>23</v>
      </c>
      <c r="AT18" s="16">
        <f>IF(AU17=CalcRun23!A33,CalcRun23!H16,CalcRun23!N16)</f>
        <v>0</v>
      </c>
      <c r="AU18" s="3" t="s">
        <v>24</v>
      </c>
      <c r="AV18" s="17">
        <f>IF(AU17=CalcRun23!A33,CalcRun23!I16,CalcRun23!O16)</f>
        <v>0</v>
      </c>
      <c r="AW18" s="42"/>
      <c r="AX18" s="42"/>
      <c r="AY18" s="6" t="s">
        <v>23</v>
      </c>
      <c r="AZ18" s="16">
        <f>IF(BA17=CalcRun23!A33,CalcRun23!H17,CalcRun23!N17)</f>
        <v>0</v>
      </c>
      <c r="BA18" s="3" t="s">
        <v>24</v>
      </c>
      <c r="BB18" s="17">
        <f>IF(BA17=CalcRun23!A33,CalcRun23!I17,CalcRun23!O17)</f>
        <v>0</v>
      </c>
      <c r="BC18" s="42"/>
      <c r="BD18" s="42"/>
      <c r="BE18" s="6" t="s">
        <v>23</v>
      </c>
      <c r="BF18" s="16">
        <f>IF(BG17=CalcRun23!A33,CalcRun23!H18,CalcRun23!N18)</f>
        <v>0</v>
      </c>
      <c r="BG18" s="3" t="s">
        <v>24</v>
      </c>
      <c r="BH18" s="17">
        <f>IF(BG17=CalcRun23!A33,CalcRun23!I18,CalcRun23!O18)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IF(E17=CalcRun23!A33,CalcRun23!F9,CalcRun23!L9)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IF(K17=CalcRun23!A33,CalcRun23!F10,CalcRun23!L10)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IF(Q17=CalcRun23!A33,CalcRun23!F11,CalcRun23!L11)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IF(W17=CalcRun23!A33,CalcRun23!F12,CalcRun23!L12)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IF(AC17=CalcRun23!A33,CalcRun23!F13,CalcRun23!L13)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IF(AI17=CalcRun23!A33,CalcRun23!F14,CalcRun23!L14)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IF(AO17=CalcRun23!A33,CalcRun23!F15,CalcRun23!L15)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IF(AU17=CalcRun23!A33,CalcRun23!F16,CalcRun23!L16)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IF(BA17=CalcRun23!A33,CalcRun23!F17,CalcRun23!L17)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IF(BG17=CalcRun23!A33,CalcRun23!F18,CalcRun23!L18)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IF(E35=CalcRun23!A33,CalcRun23!H19,CalcRun23!N19)</f>
        <v>0</v>
      </c>
      <c r="E36" s="3" t="s">
        <v>24</v>
      </c>
      <c r="F36" s="17">
        <f>IF(E35=CalcRun23!A33,CalcRun23!I19,CalcRun23!O19)</f>
        <v>0</v>
      </c>
      <c r="G36" s="42"/>
      <c r="H36" s="42"/>
      <c r="I36" s="6" t="s">
        <v>23</v>
      </c>
      <c r="J36" s="16">
        <f>IF(K35=CalcRun23!A33,CalcRun23!H20,CalcRun23!N20)</f>
        <v>0</v>
      </c>
      <c r="K36" s="3" t="s">
        <v>24</v>
      </c>
      <c r="L36" s="17">
        <f>IF(K35=CalcRun23!A33,CalcRun23!I20,CalcRun23!O20)</f>
        <v>0</v>
      </c>
      <c r="M36" s="42"/>
      <c r="N36" s="42"/>
      <c r="O36" s="6" t="s">
        <v>23</v>
      </c>
      <c r="P36" s="16">
        <f>IF(Q35=CalcRun23!A33,CalcRun23!H21,CalcRun23!N21)</f>
        <v>0</v>
      </c>
      <c r="Q36" s="3" t="s">
        <v>24</v>
      </c>
      <c r="R36" s="17">
        <f>IF(Q35=CalcRun23!A33,CalcRun23!I21,CalcRun23!O21)</f>
        <v>0</v>
      </c>
      <c r="S36" s="42"/>
      <c r="T36" s="42"/>
      <c r="U36" s="6" t="s">
        <v>23</v>
      </c>
      <c r="V36" s="16">
        <f>IF(W35=CalcRun23!A33,CalcRun23!H22,CalcRun23!N22)</f>
        <v>0</v>
      </c>
      <c r="W36" s="3" t="s">
        <v>24</v>
      </c>
      <c r="X36" s="17">
        <f>IF(W35=CalcRun23!A33,CalcRun23!I22,CalcRun23!O22)</f>
        <v>0</v>
      </c>
      <c r="Y36" s="42"/>
      <c r="Z36" s="42"/>
      <c r="AA36" s="6" t="s">
        <v>23</v>
      </c>
      <c r="AB36" s="16">
        <f>IF(AC35=CalcRun23!A33,CalcRun23!H23,CalcRun23!N23)</f>
        <v>0</v>
      </c>
      <c r="AC36" s="3" t="s">
        <v>24</v>
      </c>
      <c r="AD36" s="17">
        <f>IF(AC35=CalcRun23!A33,CalcRun23!I23,CalcRun23!O23)</f>
        <v>0</v>
      </c>
      <c r="AE36" s="42"/>
      <c r="AF36" s="42"/>
      <c r="AG36" s="6" t="s">
        <v>23</v>
      </c>
      <c r="AH36" s="16">
        <f>IF(AI35=CalcRun23!A33,CalcRun23!H24,CalcRun23!N24)</f>
        <v>0</v>
      </c>
      <c r="AI36" s="3" t="s">
        <v>24</v>
      </c>
      <c r="AJ36" s="17">
        <f>IF(AI35=CalcRun23!A33,CalcRun23!I24,CalcRun23!O24)</f>
        <v>0</v>
      </c>
      <c r="AK36" s="42"/>
      <c r="AL36" s="42"/>
      <c r="AM36" s="6" t="s">
        <v>23</v>
      </c>
      <c r="AN36" s="16">
        <f>IF(AO35=CalcRun23!A33,CalcRun23!H25,CalcRun23!N25)</f>
        <v>0</v>
      </c>
      <c r="AO36" s="3" t="s">
        <v>24</v>
      </c>
      <c r="AP36" s="17">
        <f>IF(AO35=CalcRun23!A33,CalcRun23!I25,CalcRun23!O25)</f>
        <v>0</v>
      </c>
      <c r="AQ36" s="42"/>
      <c r="AR36" s="42"/>
      <c r="AS36" s="6" t="s">
        <v>23</v>
      </c>
      <c r="AT36" s="16">
        <f>IF(AU35=CalcRun23!A33,CalcRun23!H26,CalcRun23!N26)</f>
        <v>0</v>
      </c>
      <c r="AU36" s="3" t="s">
        <v>24</v>
      </c>
      <c r="AV36" s="17">
        <f>IF(AU35=CalcRun23!A33,CalcRun23!I26,CalcRun23!O26)</f>
        <v>0</v>
      </c>
      <c r="AW36" s="42"/>
      <c r="AX36" s="42"/>
      <c r="AY36" s="6" t="s">
        <v>23</v>
      </c>
      <c r="AZ36" s="16">
        <f>IF(BA35=CalcRun23!A33,CalcRun23!H27,CalcRun23!N27)</f>
        <v>0</v>
      </c>
      <c r="BA36" s="3" t="s">
        <v>24</v>
      </c>
      <c r="BB36" s="17">
        <f>IF(BA35=CalcRun23!A33,CalcRun23!I27,CalcRun23!O27)</f>
        <v>0</v>
      </c>
      <c r="BC36" s="42"/>
      <c r="BD36" s="42"/>
      <c r="BE36" s="6" t="s">
        <v>23</v>
      </c>
      <c r="BF36" s="16">
        <f>IF(BG35=CalcRun23!A33,CalcRun23!H28,CalcRun23!N28)</f>
        <v>0</v>
      </c>
      <c r="BG36" s="3" t="s">
        <v>24</v>
      </c>
      <c r="BH36" s="17">
        <f>IF(BG35=CalcRun23!A33,CalcRun23!I28,CalcRun23!O28)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IF(E35=CalcRun23!A33,CalcRun23!F19,CalcRun23!L19)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IF(K35=CalcRun23!A33,CalcRun23!F20,CalcRun23!L20)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IF(Q35=CalcRun23!A33,CalcRun23!F21,CalcRun23!L21)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IF(W35=CalcRun23!A33,CalcRun23!F22,CalcRun23!L22)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IF(AC35=CalcRun23!A33,CalcRun23!F23,CalcRun23!L23)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IF(AI35=CalcRun23!A33,CalcRun23!F24,CalcRun23!L24)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IF(AO35=CalcRun23!A33,CalcRun23!F25,CalcRun23!L25)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IF(AU35=CalcRun23!A33,CalcRun23!F26,CalcRun23!L26)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IF(BA35=CalcRun23!A33,CalcRun23!F27,CalcRun23!L27)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IF(BG35=CalcRun23!A33,CalcRun23!F28,CalcRun23!L28)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HXUL6eByonmxDRjn7TStImTsUYOgZhgpz4Gf6dnX025W/J+bETAjLs80Ej1C9JSee/EATStWIhcW5mHHzCc9Dw==" saltValue="a3gi6J+xjgvHM98IvCrwM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31" priority="3" operator="containsText" text="ERROR">
      <formula>NOT(ISERROR(SEARCH("ERROR",I5)))</formula>
    </cfRule>
  </conditionalFormatting>
  <conditionalFormatting sqref="N3">
    <cfRule type="containsText" dxfId="30" priority="1" operator="containsText" text="ERROR">
      <formula>NOT(ISERROR(SEARCH("ERROR",N3)))</formula>
    </cfRule>
  </conditionalFormatting>
  <conditionalFormatting sqref="N5">
    <cfRule type="cellIs" dxfId="29" priority="4" operator="equal">
      <formula>"ERROR"</formula>
    </cfRule>
  </conditionalFormatting>
  <conditionalFormatting sqref="N4:P4">
    <cfRule type="containsText" dxfId="28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7F9E94B8-0465-4052-BC8D-01A8BE5F0F1E}">
      <formula1>"2700K, 3000K, 3500K, 4000K"</formula1>
    </dataValidation>
    <dataValidation type="list" showInputMessage="1" showErrorMessage="1" sqref="B15" xr:uid="{76E6A474-2BDF-484F-8DB4-9D8F3D835DC8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8C2D3E1F-542B-41C9-9822-C8C23770F36B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CE8C0-7BDF-4138-9ADD-518E80C2D4B5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B8F2-DAA0-46D6-8BEE-FC95C1E6BEDE}">
  <sheetPr codeName="Sheet48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'Run23'!D15</f>
        <v>0</v>
      </c>
      <c r="C9" s="12">
        <f>'Run23'!F15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'Run23'!J15</f>
        <v>0</v>
      </c>
      <c r="C10" s="12">
        <f>'Run23'!L15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'Run23'!P15</f>
        <v>0</v>
      </c>
      <c r="C11" s="12">
        <f>'Run23'!R15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'Run23'!V15</f>
        <v>0</v>
      </c>
      <c r="C12" s="12">
        <f>'Run23'!X15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'Run23'!AB15</f>
        <v>0</v>
      </c>
      <c r="C13" s="12">
        <f>'Run23'!AD15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'Run23'!AH15</f>
        <v>0</v>
      </c>
      <c r="C14" s="12">
        <f>'Run23'!AJ15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'Run23'!AN15</f>
        <v>0</v>
      </c>
      <c r="C15" s="12">
        <f>'Run23'!AP15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'Run23'!AT15</f>
        <v>0</v>
      </c>
      <c r="C16" s="12">
        <f>'Run23'!AV15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'Run23'!AZ15</f>
        <v>0</v>
      </c>
      <c r="C17" s="12">
        <f>'Run23'!BB15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'Run23'!BF15</f>
        <v>0</v>
      </c>
      <c r="C18" s="12">
        <f>'Run23'!BH15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'Run23'!D33</f>
        <v>0</v>
      </c>
      <c r="C19" s="12">
        <f>'Run23'!F33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'Run23'!J33</f>
        <v>0</v>
      </c>
      <c r="C20" s="12">
        <f>'Run23'!L33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'Run23'!P33</f>
        <v>0</v>
      </c>
      <c r="C21" s="12">
        <f>'Run23'!R33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'Run23'!V33</f>
        <v>0</v>
      </c>
      <c r="C22" s="12">
        <f>'Run23'!X33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'Run23'!AB33</f>
        <v>0</v>
      </c>
      <c r="C23" s="12">
        <f>'Run23'!AD33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'Run23'!AH33</f>
        <v>0</v>
      </c>
      <c r="C24" s="12">
        <f>'Run23'!AJ33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'Run23'!AN33</f>
        <v>0</v>
      </c>
      <c r="C25" s="12">
        <f>'Run23'!AP33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'Run23'!AT33</f>
        <v>0</v>
      </c>
      <c r="C26" s="12">
        <f>'Run23'!AV33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'Run23'!AZ33</f>
        <v>0</v>
      </c>
      <c r="C27" s="12">
        <f>'Run23'!BB33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'Run23'!BF33</f>
        <v>0</v>
      </c>
      <c r="C28" s="12">
        <f>'Run23'!BH33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mU+7BPgfVi7crRPJX7eXjDivGPOgyZCuLpeKKE7hgwqXp5sraTlXPY0UWkZqdThGpViGQeC2wGmjA4i1ZRoucQ==" saltValue="no+5qz6YnU7ih+vjO1U0P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41EE0-5C29-4AF8-A40C-57FF5EBABB8F}">
  <sheetPr codeName="Sheet49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CONCATENATE(IFERROR(CalcRun24!L30,""),Q4,"",Q5)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ROUNDDOWN((F19+L19+R19+X19+AD19+AJ19+AP19+AV19+BB19+BH19+F37+L37+R37+X37+AD37+AJ37+AP37+AV37+BB37+BH37)*CalcRun24!B3/12,0)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(F19+L19+R19+X19+AD19+AJ19+AP19+AV19+BB19+BH19+F37+L37+R37+X37+AD37+AJ37+AP37+AV37+BB37+BH37)*CalcRun24!B3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IF(E17=CalcRun24!A33,CalcRun24!H9,CalcRun24!N9)</f>
        <v>0</v>
      </c>
      <c r="E18" s="3" t="s">
        <v>24</v>
      </c>
      <c r="F18" s="17">
        <f>IF(E17=CalcRun24!A33,CalcRun24!I9,CalcRun24!O9)</f>
        <v>0</v>
      </c>
      <c r="G18" s="42"/>
      <c r="H18" s="42"/>
      <c r="I18" s="6" t="s">
        <v>23</v>
      </c>
      <c r="J18" s="16">
        <f>IF(K17=CalcRun24!A33,CalcRun24!H10,CalcRun24!N10)</f>
        <v>0</v>
      </c>
      <c r="K18" s="3" t="s">
        <v>24</v>
      </c>
      <c r="L18" s="17">
        <f>IF(K17=CalcRun24!A33,CalcRun24!I10,CalcRun24!O10)</f>
        <v>0</v>
      </c>
      <c r="M18" s="42"/>
      <c r="N18" s="42"/>
      <c r="O18" s="6" t="s">
        <v>23</v>
      </c>
      <c r="P18" s="16">
        <f>IF(Q17=CalcRun24!A33,CalcRun24!H11,CalcRun24!N11)</f>
        <v>0</v>
      </c>
      <c r="Q18" s="3" t="s">
        <v>24</v>
      </c>
      <c r="R18" s="17">
        <f>IF(Q17=CalcRun24!A33,CalcRun24!I11,CalcRun24!O11)</f>
        <v>0</v>
      </c>
      <c r="S18" s="42"/>
      <c r="T18" s="42"/>
      <c r="U18" s="6" t="s">
        <v>23</v>
      </c>
      <c r="V18" s="16">
        <f>IF(W17=CalcRun24!A33,CalcRun24!H12,CalcRun24!N12)</f>
        <v>0</v>
      </c>
      <c r="W18" s="3" t="s">
        <v>24</v>
      </c>
      <c r="X18" s="17">
        <f>IF(W17=CalcRun24!A33,CalcRun24!I12,CalcRun24!O12)</f>
        <v>0</v>
      </c>
      <c r="Y18" s="42"/>
      <c r="Z18" s="42"/>
      <c r="AA18" s="6" t="s">
        <v>23</v>
      </c>
      <c r="AB18" s="16">
        <f>IF(AC17=CalcRun24!A33,CalcRun24!H13,CalcRun24!N13)</f>
        <v>0</v>
      </c>
      <c r="AC18" s="3" t="s">
        <v>24</v>
      </c>
      <c r="AD18" s="17">
        <f>IF(AC17=CalcRun24!A33,CalcRun24!I13,CalcRun24!O13)</f>
        <v>0</v>
      </c>
      <c r="AE18" s="42"/>
      <c r="AF18" s="42"/>
      <c r="AG18" s="6" t="s">
        <v>23</v>
      </c>
      <c r="AH18" s="16">
        <f>IF(AI17=CalcRun24!A33,CalcRun24!H14,CalcRun24!N14)</f>
        <v>0</v>
      </c>
      <c r="AI18" s="3" t="s">
        <v>24</v>
      </c>
      <c r="AJ18" s="17">
        <f>IF(AI17=CalcRun24!A33,CalcRun24!I14,CalcRun24!O14)</f>
        <v>0</v>
      </c>
      <c r="AK18" s="42"/>
      <c r="AL18" s="42"/>
      <c r="AM18" s="6" t="s">
        <v>23</v>
      </c>
      <c r="AN18" s="16">
        <f>IF(AO17=CalcRun24!A33,CalcRun24!H15,CalcRun24!N15)</f>
        <v>0</v>
      </c>
      <c r="AO18" s="3" t="s">
        <v>24</v>
      </c>
      <c r="AP18" s="17">
        <f>IF(AO17=CalcRun24!A33,CalcRun24!I15,CalcRun24!O15)</f>
        <v>0</v>
      </c>
      <c r="AQ18" s="42"/>
      <c r="AR18" s="42"/>
      <c r="AS18" s="6" t="s">
        <v>23</v>
      </c>
      <c r="AT18" s="16">
        <f>IF(AU17=CalcRun24!A33,CalcRun24!H16,CalcRun24!N16)</f>
        <v>0</v>
      </c>
      <c r="AU18" s="3" t="s">
        <v>24</v>
      </c>
      <c r="AV18" s="17">
        <f>IF(AU17=CalcRun24!A33,CalcRun24!I16,CalcRun24!O16)</f>
        <v>0</v>
      </c>
      <c r="AW18" s="42"/>
      <c r="AX18" s="42"/>
      <c r="AY18" s="6" t="s">
        <v>23</v>
      </c>
      <c r="AZ18" s="16">
        <f>IF(BA17=CalcRun24!A33,CalcRun24!H17,CalcRun24!N17)</f>
        <v>0</v>
      </c>
      <c r="BA18" s="3" t="s">
        <v>24</v>
      </c>
      <c r="BB18" s="17">
        <f>IF(BA17=CalcRun24!A33,CalcRun24!I17,CalcRun24!O17)</f>
        <v>0</v>
      </c>
      <c r="BC18" s="42"/>
      <c r="BD18" s="42"/>
      <c r="BE18" s="6" t="s">
        <v>23</v>
      </c>
      <c r="BF18" s="16">
        <f>IF(BG17=CalcRun24!A33,CalcRun24!H18,CalcRun24!N18)</f>
        <v>0</v>
      </c>
      <c r="BG18" s="3" t="s">
        <v>24</v>
      </c>
      <c r="BH18" s="17">
        <f>IF(BG17=CalcRun24!A33,CalcRun24!I18,CalcRun24!O18)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IF(E17=CalcRun24!A33,CalcRun24!F9,CalcRun24!L9)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IF(K17=CalcRun24!A33,CalcRun24!F10,CalcRun24!L10)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IF(Q17=CalcRun24!A33,CalcRun24!F11,CalcRun24!L11)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IF(W17=CalcRun24!A33,CalcRun24!F12,CalcRun24!L12)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IF(AC17=CalcRun24!A33,CalcRun24!F13,CalcRun24!L13)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IF(AI17=CalcRun24!A33,CalcRun24!F14,CalcRun24!L14)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IF(AO17=CalcRun24!A33,CalcRun24!F15,CalcRun24!L15)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IF(AU17=CalcRun24!A33,CalcRun24!F16,CalcRun24!L16)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IF(BA17=CalcRun24!A33,CalcRun24!F17,CalcRun24!L17)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IF(BG17=CalcRun24!A33,CalcRun24!F18,CalcRun24!L18)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IF(E35=CalcRun24!A33,CalcRun24!H19,CalcRun24!N19)</f>
        <v>0</v>
      </c>
      <c r="E36" s="3" t="s">
        <v>24</v>
      </c>
      <c r="F36" s="17">
        <f>IF(E35=CalcRun24!A33,CalcRun24!I19,CalcRun24!O19)</f>
        <v>0</v>
      </c>
      <c r="G36" s="42"/>
      <c r="H36" s="42"/>
      <c r="I36" s="6" t="s">
        <v>23</v>
      </c>
      <c r="J36" s="16">
        <f>IF(K35=CalcRun24!A33,CalcRun24!H20,CalcRun24!N20)</f>
        <v>0</v>
      </c>
      <c r="K36" s="3" t="s">
        <v>24</v>
      </c>
      <c r="L36" s="17">
        <f>IF(K35=CalcRun24!A33,CalcRun24!I20,CalcRun24!O20)</f>
        <v>0</v>
      </c>
      <c r="M36" s="42"/>
      <c r="N36" s="42"/>
      <c r="O36" s="6" t="s">
        <v>23</v>
      </c>
      <c r="P36" s="16">
        <f>IF(Q35=CalcRun24!A33,CalcRun24!H21,CalcRun24!N21)</f>
        <v>0</v>
      </c>
      <c r="Q36" s="3" t="s">
        <v>24</v>
      </c>
      <c r="R36" s="17">
        <f>IF(Q35=CalcRun24!A33,CalcRun24!I21,CalcRun24!O21)</f>
        <v>0</v>
      </c>
      <c r="S36" s="42"/>
      <c r="T36" s="42"/>
      <c r="U36" s="6" t="s">
        <v>23</v>
      </c>
      <c r="V36" s="16">
        <f>IF(W35=CalcRun24!A33,CalcRun24!H22,CalcRun24!N22)</f>
        <v>0</v>
      </c>
      <c r="W36" s="3" t="s">
        <v>24</v>
      </c>
      <c r="X36" s="17">
        <f>IF(W35=CalcRun24!A33,CalcRun24!I22,CalcRun24!O22)</f>
        <v>0</v>
      </c>
      <c r="Y36" s="42"/>
      <c r="Z36" s="42"/>
      <c r="AA36" s="6" t="s">
        <v>23</v>
      </c>
      <c r="AB36" s="16">
        <f>IF(AC35=CalcRun24!A33,CalcRun24!H23,CalcRun24!N23)</f>
        <v>0</v>
      </c>
      <c r="AC36" s="3" t="s">
        <v>24</v>
      </c>
      <c r="AD36" s="17">
        <f>IF(AC35=CalcRun24!A33,CalcRun24!I23,CalcRun24!O23)</f>
        <v>0</v>
      </c>
      <c r="AE36" s="42"/>
      <c r="AF36" s="42"/>
      <c r="AG36" s="6" t="s">
        <v>23</v>
      </c>
      <c r="AH36" s="16">
        <f>IF(AI35=CalcRun24!A33,CalcRun24!H24,CalcRun24!N24)</f>
        <v>0</v>
      </c>
      <c r="AI36" s="3" t="s">
        <v>24</v>
      </c>
      <c r="AJ36" s="17">
        <f>IF(AI35=CalcRun24!A33,CalcRun24!I24,CalcRun24!O24)</f>
        <v>0</v>
      </c>
      <c r="AK36" s="42"/>
      <c r="AL36" s="42"/>
      <c r="AM36" s="6" t="s">
        <v>23</v>
      </c>
      <c r="AN36" s="16">
        <f>IF(AO35=CalcRun24!A33,CalcRun24!H25,CalcRun24!N25)</f>
        <v>0</v>
      </c>
      <c r="AO36" s="3" t="s">
        <v>24</v>
      </c>
      <c r="AP36" s="17">
        <f>IF(AO35=CalcRun24!A33,CalcRun24!I25,CalcRun24!O25)</f>
        <v>0</v>
      </c>
      <c r="AQ36" s="42"/>
      <c r="AR36" s="42"/>
      <c r="AS36" s="6" t="s">
        <v>23</v>
      </c>
      <c r="AT36" s="16">
        <f>IF(AU35=CalcRun24!A33,CalcRun24!H26,CalcRun24!N26)</f>
        <v>0</v>
      </c>
      <c r="AU36" s="3" t="s">
        <v>24</v>
      </c>
      <c r="AV36" s="17">
        <f>IF(AU35=CalcRun24!A33,CalcRun24!I26,CalcRun24!O26)</f>
        <v>0</v>
      </c>
      <c r="AW36" s="42"/>
      <c r="AX36" s="42"/>
      <c r="AY36" s="6" t="s">
        <v>23</v>
      </c>
      <c r="AZ36" s="16">
        <f>IF(BA35=CalcRun24!A33,CalcRun24!H27,CalcRun24!N27)</f>
        <v>0</v>
      </c>
      <c r="BA36" s="3" t="s">
        <v>24</v>
      </c>
      <c r="BB36" s="17">
        <f>IF(BA35=CalcRun24!A33,CalcRun24!I27,CalcRun24!O27)</f>
        <v>0</v>
      </c>
      <c r="BC36" s="42"/>
      <c r="BD36" s="42"/>
      <c r="BE36" s="6" t="s">
        <v>23</v>
      </c>
      <c r="BF36" s="16">
        <f>IF(BG35=CalcRun24!A33,CalcRun24!H28,CalcRun24!N28)</f>
        <v>0</v>
      </c>
      <c r="BG36" s="3" t="s">
        <v>24</v>
      </c>
      <c r="BH36" s="17">
        <f>IF(BG35=CalcRun24!A33,CalcRun24!I28,CalcRun24!O28)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IF(E35=CalcRun24!A33,CalcRun24!F19,CalcRun24!L19)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IF(K35=CalcRun24!A33,CalcRun24!F20,CalcRun24!L20)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IF(Q35=CalcRun24!A33,CalcRun24!F21,CalcRun24!L21)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IF(W35=CalcRun24!A33,CalcRun24!F22,CalcRun24!L22)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IF(AC35=CalcRun24!A33,CalcRun24!F23,CalcRun24!L23)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IF(AI35=CalcRun24!A33,CalcRun24!F24,CalcRun24!L24)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IF(AO35=CalcRun24!A33,CalcRun24!F25,CalcRun24!L25)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IF(AU35=CalcRun24!A33,CalcRun24!F26,CalcRun24!L26)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IF(BA35=CalcRun24!A33,CalcRun24!F27,CalcRun24!L27)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IF(BG35=CalcRun24!A33,CalcRun24!F28,CalcRun24!L28)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5DeJs3EuajeiraDshWiRLD7KTXQGr2BZQ5eFOxNE7TJQlIHjXnKv8qhN65lvNuA0eyHqNy8xjP1df9WpxfgMRA==" saltValue="e+FCmZe9Nct+glUpSd6/H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27" priority="3" operator="containsText" text="ERROR">
      <formula>NOT(ISERROR(SEARCH("ERROR",I5)))</formula>
    </cfRule>
  </conditionalFormatting>
  <conditionalFormatting sqref="N3">
    <cfRule type="containsText" dxfId="26" priority="1" operator="containsText" text="ERROR">
      <formula>NOT(ISERROR(SEARCH("ERROR",N3)))</formula>
    </cfRule>
  </conditionalFormatting>
  <conditionalFormatting sqref="N5">
    <cfRule type="cellIs" dxfId="25" priority="4" operator="equal">
      <formula>"ERROR"</formula>
    </cfRule>
  </conditionalFormatting>
  <conditionalFormatting sqref="N4:P4">
    <cfRule type="containsText" dxfId="24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02278084-6937-4435-9209-014EEE8D9DBC}">
      <formula1>"(Select One), End Cap, NATL-IP65/C90-L, NATL-IP65/C90-R, NATL-IP65/EW-03, NATL-IP65/EW-06"</formula1>
    </dataValidation>
    <dataValidation type="list" showInputMessage="1" showErrorMessage="1" sqref="B15" xr:uid="{3C0F2DF5-C5B7-420A-8FC4-513FB4B43376}">
      <formula1>"(Select One), /CP, /CPSP, /HW, /HWSP"</formula1>
    </dataValidation>
    <dataValidation type="list" allowBlank="1" showInputMessage="1" showErrorMessage="1" sqref="B4" xr:uid="{DBC2DDAF-7D43-478C-B100-01A7F87DE211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223F35-F387-429A-8B47-0E61F648555B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B4DD-2589-41AB-9D88-E4E0391B10DA}">
  <sheetPr codeName="Sheet50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'Run24'!D15</f>
        <v>0</v>
      </c>
      <c r="C9" s="12">
        <f>'Run24'!F15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'Run24'!J15</f>
        <v>0</v>
      </c>
      <c r="C10" s="12">
        <f>'Run24'!L15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'Run24'!P15</f>
        <v>0</v>
      </c>
      <c r="C11" s="12">
        <f>'Run24'!R15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'Run24'!V15</f>
        <v>0</v>
      </c>
      <c r="C12" s="12">
        <f>'Run24'!X15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'Run24'!AB15</f>
        <v>0</v>
      </c>
      <c r="C13" s="12">
        <f>'Run24'!AD15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'Run24'!AH15</f>
        <v>0</v>
      </c>
      <c r="C14" s="12">
        <f>'Run24'!AJ15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'Run24'!AN15</f>
        <v>0</v>
      </c>
      <c r="C15" s="12">
        <f>'Run24'!AP15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'Run24'!AT15</f>
        <v>0</v>
      </c>
      <c r="C16" s="12">
        <f>'Run24'!AV15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'Run24'!AZ15</f>
        <v>0</v>
      </c>
      <c r="C17" s="12">
        <f>'Run24'!BB15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'Run24'!BF15</f>
        <v>0</v>
      </c>
      <c r="C18" s="12">
        <f>'Run24'!BH15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'Run24'!D33</f>
        <v>0</v>
      </c>
      <c r="C19" s="12">
        <f>'Run24'!F33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'Run24'!J33</f>
        <v>0</v>
      </c>
      <c r="C20" s="12">
        <f>'Run24'!L33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'Run24'!P33</f>
        <v>0</v>
      </c>
      <c r="C21" s="12">
        <f>'Run24'!R33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'Run24'!V33</f>
        <v>0</v>
      </c>
      <c r="C22" s="12">
        <f>'Run24'!X33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'Run24'!AB33</f>
        <v>0</v>
      </c>
      <c r="C23" s="12">
        <f>'Run24'!AD33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'Run24'!AH33</f>
        <v>0</v>
      </c>
      <c r="C24" s="12">
        <f>'Run24'!AJ33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'Run24'!AN33</f>
        <v>0</v>
      </c>
      <c r="C25" s="12">
        <f>'Run24'!AP33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'Run24'!AT33</f>
        <v>0</v>
      </c>
      <c r="C26" s="12">
        <f>'Run24'!AV33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'Run24'!AZ33</f>
        <v>0</v>
      </c>
      <c r="C27" s="12">
        <f>'Run24'!BB33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'Run24'!BF33</f>
        <v>0</v>
      </c>
      <c r="C28" s="12">
        <f>'Run24'!BH33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+m9+x4gWUFwTDfT1Btz6/mhKUyMAJMCbgMPDRs/vRMQr3bOzB8+nC0ngJvIHI8QbmE+/5Y80TU99qU+fIe5Oww==" saltValue="cz7fKTpznTbXpJPkKT8tu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71BF3-C99F-4712-B6DE-3EBCA94CC1CA}">
  <sheetPr codeName="Sheet51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CONCATENATE(IFERROR(CalcRun25!L30,""),Q4,"",Q5)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ROUNDDOWN((F19+L19+R19+X19+AD19+AJ19+AP19+AV19+BB19+BH19+F37+L37+R37+X37+AD37+AJ37+AP37+AV37+BB37+BH37)*CalcRun25!B3/12,0)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(F19+L19+R19+X19+AD19+AJ19+AP19+AV19+BB19+BH19+F37+L37+R37+X37+AD37+AJ37+AP37+AV37+BB37+BH37)*CalcRun25!B3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553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IF(E17=CalcRun25!A33,CalcRun25!H9,CalcRun25!N9)</f>
        <v>0</v>
      </c>
      <c r="E18" s="3" t="s">
        <v>24</v>
      </c>
      <c r="F18" s="17">
        <f>IF(E17=CalcRun25!A33,CalcRun25!I9,CalcRun25!O9)</f>
        <v>0</v>
      </c>
      <c r="G18" s="42"/>
      <c r="H18" s="42"/>
      <c r="I18" s="6" t="s">
        <v>23</v>
      </c>
      <c r="J18" s="16">
        <f>IF(K17=CalcRun25!A33,CalcRun25!H10,CalcRun25!N10)</f>
        <v>0</v>
      </c>
      <c r="K18" s="3" t="s">
        <v>24</v>
      </c>
      <c r="L18" s="17">
        <f>IF(K17=CalcRun25!A33,CalcRun25!I10,CalcRun25!O10)</f>
        <v>0</v>
      </c>
      <c r="M18" s="42"/>
      <c r="N18" s="42"/>
      <c r="O18" s="6" t="s">
        <v>23</v>
      </c>
      <c r="P18" s="16">
        <f>IF(Q17=CalcRun25!A33,CalcRun25!H11,CalcRun25!N11)</f>
        <v>0</v>
      </c>
      <c r="Q18" s="3" t="s">
        <v>24</v>
      </c>
      <c r="R18" s="17">
        <f>IF(Q17=CalcRun25!A33,CalcRun25!I11,CalcRun25!O11)</f>
        <v>0</v>
      </c>
      <c r="S18" s="42"/>
      <c r="T18" s="42"/>
      <c r="U18" s="6" t="s">
        <v>23</v>
      </c>
      <c r="V18" s="16">
        <f>IF(W17=CalcRun25!A33,CalcRun25!H12,CalcRun25!N12)</f>
        <v>0</v>
      </c>
      <c r="W18" s="3" t="s">
        <v>24</v>
      </c>
      <c r="X18" s="17">
        <f>IF(W17=CalcRun25!A33,CalcRun25!I12,CalcRun25!O12)</f>
        <v>0</v>
      </c>
      <c r="Y18" s="42"/>
      <c r="Z18" s="42"/>
      <c r="AA18" s="6" t="s">
        <v>23</v>
      </c>
      <c r="AB18" s="16">
        <f>IF(AC17=CalcRun25!A33,CalcRun25!H13,CalcRun25!N13)</f>
        <v>0</v>
      </c>
      <c r="AC18" s="3" t="s">
        <v>24</v>
      </c>
      <c r="AD18" s="17">
        <f>IF(AC17=CalcRun25!A33,CalcRun25!I13,CalcRun25!O13)</f>
        <v>0</v>
      </c>
      <c r="AE18" s="42"/>
      <c r="AF18" s="42"/>
      <c r="AG18" s="6" t="s">
        <v>23</v>
      </c>
      <c r="AH18" s="16">
        <f>IF(AI17=CalcRun25!A33,CalcRun25!H14,CalcRun25!N14)</f>
        <v>0</v>
      </c>
      <c r="AI18" s="3" t="s">
        <v>24</v>
      </c>
      <c r="AJ18" s="17">
        <f>IF(AI17=CalcRun25!A33,CalcRun25!I14,CalcRun25!O14)</f>
        <v>0</v>
      </c>
      <c r="AK18" s="42"/>
      <c r="AL18" s="42"/>
      <c r="AM18" s="6" t="s">
        <v>23</v>
      </c>
      <c r="AN18" s="16">
        <f>IF(AO17=CalcRun25!A33,CalcRun25!H15,CalcRun25!N15)</f>
        <v>0</v>
      </c>
      <c r="AO18" s="3" t="s">
        <v>24</v>
      </c>
      <c r="AP18" s="17">
        <f>IF(AO17=CalcRun25!A33,CalcRun25!I15,CalcRun25!O15)</f>
        <v>0</v>
      </c>
      <c r="AQ18" s="42"/>
      <c r="AR18" s="42"/>
      <c r="AS18" s="6" t="s">
        <v>23</v>
      </c>
      <c r="AT18" s="16">
        <f>IF(AU17=CalcRun25!A33,CalcRun25!H16,CalcRun25!N16)</f>
        <v>0</v>
      </c>
      <c r="AU18" s="3" t="s">
        <v>24</v>
      </c>
      <c r="AV18" s="17">
        <f>IF(AU17=CalcRun25!A33,CalcRun25!I16,CalcRun25!O16)</f>
        <v>0</v>
      </c>
      <c r="AW18" s="42"/>
      <c r="AX18" s="42"/>
      <c r="AY18" s="6" t="s">
        <v>23</v>
      </c>
      <c r="AZ18" s="16">
        <f>IF(BA17=CalcRun25!A33,CalcRun25!H17,CalcRun25!N17)</f>
        <v>0</v>
      </c>
      <c r="BA18" s="3" t="s">
        <v>24</v>
      </c>
      <c r="BB18" s="17">
        <f>IF(BA17=CalcRun25!A33,CalcRun25!I17,CalcRun25!O17)</f>
        <v>0</v>
      </c>
      <c r="BC18" s="42"/>
      <c r="BD18" s="42"/>
      <c r="BE18" s="6" t="s">
        <v>23</v>
      </c>
      <c r="BF18" s="16">
        <f>IF(BG17=CalcRun25!A33,CalcRun25!H18,CalcRun25!N18)</f>
        <v>0</v>
      </c>
      <c r="BG18" s="3" t="s">
        <v>24</v>
      </c>
      <c r="BH18" s="17">
        <f>IF(BG17=CalcRun25!A33,CalcRun25!I18,CalcRun25!O18)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IF(E17=CalcRun25!A33,CalcRun25!F9,CalcRun25!L9)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IF(K17=CalcRun25!A33,CalcRun25!F10,CalcRun25!L10)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IF(Q17=CalcRun25!A33,CalcRun25!F11,CalcRun25!L11)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IF(W17=CalcRun25!A33,CalcRun25!F12,CalcRun25!L12)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IF(AC17=CalcRun25!A33,CalcRun25!F13,CalcRun25!L13)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IF(AI17=CalcRun25!A33,CalcRun25!F14,CalcRun25!L14)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IF(AO17=CalcRun25!A33,CalcRun25!F15,CalcRun25!L15)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IF(AU17=CalcRun25!A33,CalcRun25!F16,CalcRun25!L16)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IF(BA17=CalcRun25!A33,CalcRun25!F17,CalcRun25!L17)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IF(BG17=CalcRun25!A33,CalcRun25!F18,CalcRun25!L18)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IF(E35=CalcRun25!A33,CalcRun25!H19,CalcRun25!N19)</f>
        <v>0</v>
      </c>
      <c r="E36" s="3" t="s">
        <v>24</v>
      </c>
      <c r="F36" s="17">
        <f>IF(E35=CalcRun25!A33,CalcRun25!I19,CalcRun25!O19)</f>
        <v>0</v>
      </c>
      <c r="G36" s="42"/>
      <c r="H36" s="42"/>
      <c r="I36" s="6" t="s">
        <v>23</v>
      </c>
      <c r="J36" s="16">
        <f>IF(K35=CalcRun25!A33,CalcRun25!H20,CalcRun25!N20)</f>
        <v>0</v>
      </c>
      <c r="K36" s="3" t="s">
        <v>24</v>
      </c>
      <c r="L36" s="17">
        <f>IF(K35=CalcRun25!A33,CalcRun25!I20,CalcRun25!O20)</f>
        <v>0</v>
      </c>
      <c r="M36" s="42"/>
      <c r="N36" s="42"/>
      <c r="O36" s="6" t="s">
        <v>23</v>
      </c>
      <c r="P36" s="16">
        <f>IF(Q35=CalcRun25!A33,CalcRun25!H21,CalcRun25!N21)</f>
        <v>0</v>
      </c>
      <c r="Q36" s="3" t="s">
        <v>24</v>
      </c>
      <c r="R36" s="17">
        <f>IF(Q35=CalcRun25!A33,CalcRun25!I21,CalcRun25!O21)</f>
        <v>0</v>
      </c>
      <c r="S36" s="42"/>
      <c r="T36" s="42"/>
      <c r="U36" s="6" t="s">
        <v>23</v>
      </c>
      <c r="V36" s="16">
        <f>IF(W35=CalcRun25!A33,CalcRun25!H22,CalcRun25!N22)</f>
        <v>0</v>
      </c>
      <c r="W36" s="3" t="s">
        <v>24</v>
      </c>
      <c r="X36" s="17">
        <f>IF(W35=CalcRun25!A33,CalcRun25!I22,CalcRun25!O22)</f>
        <v>0</v>
      </c>
      <c r="Y36" s="42"/>
      <c r="Z36" s="42"/>
      <c r="AA36" s="6" t="s">
        <v>23</v>
      </c>
      <c r="AB36" s="16">
        <f>IF(AC35=CalcRun25!A33,CalcRun25!H23,CalcRun25!N23)</f>
        <v>0</v>
      </c>
      <c r="AC36" s="3" t="s">
        <v>24</v>
      </c>
      <c r="AD36" s="17">
        <f>IF(AC35=CalcRun25!A33,CalcRun25!I23,CalcRun25!O23)</f>
        <v>0</v>
      </c>
      <c r="AE36" s="42"/>
      <c r="AF36" s="42"/>
      <c r="AG36" s="6" t="s">
        <v>23</v>
      </c>
      <c r="AH36" s="16">
        <f>IF(AI35=CalcRun25!A33,CalcRun25!H24,CalcRun25!N24)</f>
        <v>0</v>
      </c>
      <c r="AI36" s="3" t="s">
        <v>24</v>
      </c>
      <c r="AJ36" s="17">
        <f>IF(AI35=CalcRun25!A33,CalcRun25!I24,CalcRun25!O24)</f>
        <v>0</v>
      </c>
      <c r="AK36" s="42"/>
      <c r="AL36" s="42"/>
      <c r="AM36" s="6" t="s">
        <v>23</v>
      </c>
      <c r="AN36" s="16">
        <f>IF(AO35=CalcRun25!A33,CalcRun25!H25,CalcRun25!N25)</f>
        <v>0</v>
      </c>
      <c r="AO36" s="3" t="s">
        <v>24</v>
      </c>
      <c r="AP36" s="17">
        <f>IF(AO35=CalcRun25!A33,CalcRun25!I25,CalcRun25!O25)</f>
        <v>0</v>
      </c>
      <c r="AQ36" s="42"/>
      <c r="AR36" s="42"/>
      <c r="AS36" s="6" t="s">
        <v>23</v>
      </c>
      <c r="AT36" s="16">
        <f>IF(AU35=CalcRun25!A33,CalcRun25!H26,CalcRun25!N26)</f>
        <v>0</v>
      </c>
      <c r="AU36" s="3" t="s">
        <v>24</v>
      </c>
      <c r="AV36" s="17">
        <f>IF(AU35=CalcRun25!A33,CalcRun25!I26,CalcRun25!O26)</f>
        <v>0</v>
      </c>
      <c r="AW36" s="42"/>
      <c r="AX36" s="42"/>
      <c r="AY36" s="6" t="s">
        <v>23</v>
      </c>
      <c r="AZ36" s="16">
        <f>IF(BA35=CalcRun25!A33,CalcRun25!H27,CalcRun25!N27)</f>
        <v>0</v>
      </c>
      <c r="BA36" s="3" t="s">
        <v>24</v>
      </c>
      <c r="BB36" s="17">
        <f>IF(BA35=CalcRun25!A33,CalcRun25!I27,CalcRun25!O27)</f>
        <v>0</v>
      </c>
      <c r="BC36" s="42"/>
      <c r="BD36" s="42"/>
      <c r="BE36" s="6" t="s">
        <v>23</v>
      </c>
      <c r="BF36" s="16">
        <f>IF(BG35=CalcRun25!A33,CalcRun25!H28,CalcRun25!N28)</f>
        <v>0</v>
      </c>
      <c r="BG36" s="3" t="s">
        <v>24</v>
      </c>
      <c r="BH36" s="17">
        <f>IF(BG35=CalcRun25!A33,CalcRun25!I28,CalcRun25!O28)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IF(E35=CalcRun25!A33,CalcRun25!F19,CalcRun25!L19)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IF(K35=CalcRun25!A33,CalcRun25!F20,CalcRun25!L20)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IF(Q35=CalcRun25!A33,CalcRun25!F21,CalcRun25!L21)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IF(W35=CalcRun25!A33,CalcRun25!F22,CalcRun25!L22)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IF(AC35=CalcRun25!A33,CalcRun25!F23,CalcRun25!L23)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IF(AI35=CalcRun25!A33,CalcRun25!F24,CalcRun25!L24)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IF(AO35=CalcRun25!A33,CalcRun25!F25,CalcRun25!L25)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IF(AU35=CalcRun25!A33,CalcRun25!F26,CalcRun25!L26)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IF(BA35=CalcRun25!A33,CalcRun25!F27,CalcRun25!L27)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IF(BG35=CalcRun25!A33,CalcRun25!F28,CalcRun25!L28)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NQ430Gb291btomRdnU1NXQBTCWpn5Jf1tdKaUvC/rLTkaxUeUyQpjE1MRoiDTYnJjh9/GZ2+/8/WL2JGImTD1A==" saltValue="a8SFtMDZu41uhE66uQIlM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23" priority="3" operator="containsText" text="ERROR">
      <formula>NOT(ISERROR(SEARCH("ERROR",I5)))</formula>
    </cfRule>
  </conditionalFormatting>
  <conditionalFormatting sqref="N3">
    <cfRule type="containsText" dxfId="22" priority="1" operator="containsText" text="ERROR">
      <formula>NOT(ISERROR(SEARCH("ERROR",N3)))</formula>
    </cfRule>
  </conditionalFormatting>
  <conditionalFormatting sqref="N5">
    <cfRule type="cellIs" dxfId="21" priority="4" operator="equal">
      <formula>"ERROR"</formula>
    </cfRule>
  </conditionalFormatting>
  <conditionalFormatting sqref="N4:P4">
    <cfRule type="containsText" dxfId="20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6970DB14-AEDF-48B6-8AAB-C7265E1A2F08}">
      <formula1>"2700K, 3000K, 3500K, 4000K"</formula1>
    </dataValidation>
    <dataValidation type="list" showInputMessage="1" showErrorMessage="1" sqref="B15" xr:uid="{95F6EBEE-83DD-4E65-BD8F-49FE404DB518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1AF63366-D1B8-46E4-82A5-381DF1B3E635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155D99-044D-468E-9C47-00EC18B0DAAE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860C-3D76-4762-96FD-4D6CC6EA0C34}">
  <sheetPr codeName="Sheet52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'Run25'!D15</f>
        <v>0</v>
      </c>
      <c r="C9" s="12">
        <f>'Run25'!F15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'Run25'!J15</f>
        <v>0</v>
      </c>
      <c r="C10" s="12">
        <f>'Run25'!L15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'Run25'!P15</f>
        <v>0</v>
      </c>
      <c r="C11" s="12">
        <f>'Run25'!R15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'Run25'!V15</f>
        <v>0</v>
      </c>
      <c r="C12" s="12">
        <f>'Run25'!X15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'Run25'!AB15</f>
        <v>0</v>
      </c>
      <c r="C13" s="12">
        <f>'Run25'!AD15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'Run25'!AH15</f>
        <v>0</v>
      </c>
      <c r="C14" s="12">
        <f>'Run25'!AJ15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'Run25'!AN15</f>
        <v>0</v>
      </c>
      <c r="C15" s="12">
        <f>'Run25'!AP15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'Run25'!AT15</f>
        <v>0</v>
      </c>
      <c r="C16" s="12">
        <f>'Run25'!AV15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'Run25'!AZ15</f>
        <v>0</v>
      </c>
      <c r="C17" s="12">
        <f>'Run25'!BB15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'Run25'!BF15</f>
        <v>0</v>
      </c>
      <c r="C18" s="12">
        <f>'Run25'!BH15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'Run25'!D33</f>
        <v>0</v>
      </c>
      <c r="C19" s="12">
        <f>'Run25'!F33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'Run25'!J33</f>
        <v>0</v>
      </c>
      <c r="C20" s="12">
        <f>'Run25'!L33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'Run25'!P33</f>
        <v>0</v>
      </c>
      <c r="C21" s="12">
        <f>'Run25'!R33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'Run25'!V33</f>
        <v>0</v>
      </c>
      <c r="C22" s="12">
        <f>'Run25'!X33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'Run25'!AB33</f>
        <v>0</v>
      </c>
      <c r="C23" s="12">
        <f>'Run25'!AD33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'Run25'!AH33</f>
        <v>0</v>
      </c>
      <c r="C24" s="12">
        <f>'Run25'!AJ33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'Run25'!AN33</f>
        <v>0</v>
      </c>
      <c r="C25" s="12">
        <f>'Run25'!AP33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'Run25'!AT33</f>
        <v>0</v>
      </c>
      <c r="C26" s="12">
        <f>'Run25'!AV33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'Run25'!AZ33</f>
        <v>0</v>
      </c>
      <c r="C27" s="12">
        <f>'Run25'!BB33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'Run25'!BF33</f>
        <v>0</v>
      </c>
      <c r="C28" s="12">
        <f>'Run25'!BH33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J+W/sogdV14Wii5mZxYQyufnKtB1ESl9tz+m07Tqd5vKd0OoWTA8SCvdkYu0b7r7v692qnqLavagGV6Fu95eAQ==" saltValue="wkL4fjF9Jq/w073ms4ex5Q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C5CF-AA8A-4ACD-B4FB-5F8835B08755}">
  <sheetPr codeName="Sheet53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CONCATENATE(IFERROR(CalcRun26!L30,""),Q4,"",Q5)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ROUNDDOWN((F19+L19+R19+X19+AD19+AJ19+AP19+AV19+BB19+BH19+F37+L37+R37+X37+AD37+AJ37+AP37+AV37+BB37+BH37)*CalcRun26!B3/12,0)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(F19+L19+R19+X19+AD19+AJ19+AP19+AV19+BB19+BH19+F37+L37+R37+X37+AD37+AJ37+AP37+AV37+BB37+BH37)*CalcRun26!B3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IF(E17=CalcRun26!A33,CalcRun26!H9,CalcRun26!N9)</f>
        <v>0</v>
      </c>
      <c r="E18" s="3" t="s">
        <v>24</v>
      </c>
      <c r="F18" s="17">
        <f>IF(E17=CalcRun26!A33,CalcRun26!I9,CalcRun26!O9)</f>
        <v>0</v>
      </c>
      <c r="G18" s="42"/>
      <c r="H18" s="42"/>
      <c r="I18" s="6" t="s">
        <v>23</v>
      </c>
      <c r="J18" s="16">
        <f>IF(K17=CalcRun26!A33,CalcRun26!H10,CalcRun26!N10)</f>
        <v>0</v>
      </c>
      <c r="K18" s="3" t="s">
        <v>24</v>
      </c>
      <c r="L18" s="17">
        <f>IF(K17=CalcRun26!A33,CalcRun26!I10,CalcRun26!O10)</f>
        <v>0</v>
      </c>
      <c r="M18" s="42"/>
      <c r="N18" s="42"/>
      <c r="O18" s="6" t="s">
        <v>23</v>
      </c>
      <c r="P18" s="16">
        <f>IF(Q17=CalcRun26!A33,CalcRun26!H11,CalcRun26!N11)</f>
        <v>0</v>
      </c>
      <c r="Q18" s="3" t="s">
        <v>24</v>
      </c>
      <c r="R18" s="17">
        <f>IF(Q17=CalcRun26!A33,CalcRun26!I11,CalcRun26!O11)</f>
        <v>0</v>
      </c>
      <c r="S18" s="42"/>
      <c r="T18" s="42"/>
      <c r="U18" s="6" t="s">
        <v>23</v>
      </c>
      <c r="V18" s="16">
        <f>IF(W17=CalcRun26!A33,CalcRun26!H12,CalcRun26!N12)</f>
        <v>0</v>
      </c>
      <c r="W18" s="3" t="s">
        <v>24</v>
      </c>
      <c r="X18" s="17">
        <f>IF(W17=CalcRun26!A33,CalcRun26!I12,CalcRun26!O12)</f>
        <v>0</v>
      </c>
      <c r="Y18" s="42"/>
      <c r="Z18" s="42"/>
      <c r="AA18" s="6" t="s">
        <v>23</v>
      </c>
      <c r="AB18" s="16">
        <f>IF(AC17=CalcRun26!A33,CalcRun26!H13,CalcRun26!N13)</f>
        <v>0</v>
      </c>
      <c r="AC18" s="3" t="s">
        <v>24</v>
      </c>
      <c r="AD18" s="17">
        <f>IF(AC17=CalcRun26!A33,CalcRun26!I13,CalcRun26!O13)</f>
        <v>0</v>
      </c>
      <c r="AE18" s="42"/>
      <c r="AF18" s="42"/>
      <c r="AG18" s="6" t="s">
        <v>23</v>
      </c>
      <c r="AH18" s="16">
        <f>IF(AI17=CalcRun26!A33,CalcRun26!H14,CalcRun26!N14)</f>
        <v>0</v>
      </c>
      <c r="AI18" s="3" t="s">
        <v>24</v>
      </c>
      <c r="AJ18" s="17">
        <f>IF(AI17=CalcRun26!A33,CalcRun26!I14,CalcRun26!O14)</f>
        <v>0</v>
      </c>
      <c r="AK18" s="42"/>
      <c r="AL18" s="42"/>
      <c r="AM18" s="6" t="s">
        <v>23</v>
      </c>
      <c r="AN18" s="16">
        <f>IF(AO17=CalcRun26!A33,CalcRun26!H15,CalcRun26!N15)</f>
        <v>0</v>
      </c>
      <c r="AO18" s="3" t="s">
        <v>24</v>
      </c>
      <c r="AP18" s="17">
        <f>IF(AO17=CalcRun26!A33,CalcRun26!I15,CalcRun26!O15)</f>
        <v>0</v>
      </c>
      <c r="AQ18" s="42"/>
      <c r="AR18" s="42"/>
      <c r="AS18" s="6" t="s">
        <v>23</v>
      </c>
      <c r="AT18" s="16">
        <f>IF(AU17=CalcRun26!A33,CalcRun26!H16,CalcRun26!N16)</f>
        <v>0</v>
      </c>
      <c r="AU18" s="3" t="s">
        <v>24</v>
      </c>
      <c r="AV18" s="17">
        <f>IF(AU17=CalcRun26!A33,CalcRun26!I16,CalcRun26!O16)</f>
        <v>0</v>
      </c>
      <c r="AW18" s="42"/>
      <c r="AX18" s="42"/>
      <c r="AY18" s="6" t="s">
        <v>23</v>
      </c>
      <c r="AZ18" s="16">
        <f>IF(BA17=CalcRun26!A33,CalcRun26!H17,CalcRun26!N17)</f>
        <v>0</v>
      </c>
      <c r="BA18" s="3" t="s">
        <v>24</v>
      </c>
      <c r="BB18" s="17">
        <f>IF(BA17=CalcRun26!A33,CalcRun26!I17,CalcRun26!O17)</f>
        <v>0</v>
      </c>
      <c r="BC18" s="42"/>
      <c r="BD18" s="42"/>
      <c r="BE18" s="6" t="s">
        <v>23</v>
      </c>
      <c r="BF18" s="16">
        <f>IF(BG17=CalcRun26!A33,CalcRun26!H18,CalcRun26!N18)</f>
        <v>0</v>
      </c>
      <c r="BG18" s="3" t="s">
        <v>24</v>
      </c>
      <c r="BH18" s="17">
        <f>IF(BG17=CalcRun26!A33,CalcRun26!I18,CalcRun26!O18)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IF(E17=CalcRun26!A33,CalcRun26!F9,CalcRun26!L9)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IF(K17=CalcRun26!A33,CalcRun26!F10,CalcRun26!L10)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IF(Q17=CalcRun26!A33,CalcRun26!F11,CalcRun26!L11)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IF(W17=CalcRun26!A33,CalcRun26!F12,CalcRun26!L12)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IF(AC17=CalcRun26!A33,CalcRun26!F13,CalcRun26!L13)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IF(AI17=CalcRun26!A33,CalcRun26!F14,CalcRun26!L14)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IF(AO17=CalcRun26!A33,CalcRun26!F15,CalcRun26!L15)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IF(AU17=CalcRun26!A33,CalcRun26!F16,CalcRun26!L16)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IF(BA17=CalcRun26!A33,CalcRun26!F17,CalcRun26!L17)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IF(BG17=CalcRun26!A33,CalcRun26!F18,CalcRun26!L18)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IF(E35=CalcRun26!A33,CalcRun26!H19,CalcRun26!N19)</f>
        <v>0</v>
      </c>
      <c r="E36" s="3" t="s">
        <v>24</v>
      </c>
      <c r="F36" s="17">
        <f>IF(E35=CalcRun26!A33,CalcRun26!I19,CalcRun26!O19)</f>
        <v>0</v>
      </c>
      <c r="G36" s="42"/>
      <c r="H36" s="42"/>
      <c r="I36" s="6" t="s">
        <v>23</v>
      </c>
      <c r="J36" s="16">
        <f>IF(K35=CalcRun26!A33,CalcRun26!H20,CalcRun26!N20)</f>
        <v>0</v>
      </c>
      <c r="K36" s="3" t="s">
        <v>24</v>
      </c>
      <c r="L36" s="17">
        <f>IF(K35=CalcRun26!A33,CalcRun26!I20,CalcRun26!O20)</f>
        <v>0</v>
      </c>
      <c r="M36" s="42"/>
      <c r="N36" s="42"/>
      <c r="O36" s="6" t="s">
        <v>23</v>
      </c>
      <c r="P36" s="16">
        <f>IF(Q35=CalcRun26!A33,CalcRun26!H21,CalcRun26!N21)</f>
        <v>0</v>
      </c>
      <c r="Q36" s="3" t="s">
        <v>24</v>
      </c>
      <c r="R36" s="17">
        <f>IF(Q35=CalcRun26!A33,CalcRun26!I21,CalcRun26!O21)</f>
        <v>0</v>
      </c>
      <c r="S36" s="42"/>
      <c r="T36" s="42"/>
      <c r="U36" s="6" t="s">
        <v>23</v>
      </c>
      <c r="V36" s="16">
        <f>IF(W35=CalcRun26!A33,CalcRun26!H22,CalcRun26!N22)</f>
        <v>0</v>
      </c>
      <c r="W36" s="3" t="s">
        <v>24</v>
      </c>
      <c r="X36" s="17">
        <f>IF(W35=CalcRun26!A33,CalcRun26!I22,CalcRun26!O22)</f>
        <v>0</v>
      </c>
      <c r="Y36" s="42"/>
      <c r="Z36" s="42"/>
      <c r="AA36" s="6" t="s">
        <v>23</v>
      </c>
      <c r="AB36" s="16">
        <f>IF(AC35=CalcRun26!A33,CalcRun26!H23,CalcRun26!N23)</f>
        <v>0</v>
      </c>
      <c r="AC36" s="3" t="s">
        <v>24</v>
      </c>
      <c r="AD36" s="17">
        <f>IF(AC35=CalcRun26!A33,CalcRun26!I23,CalcRun26!O23)</f>
        <v>0</v>
      </c>
      <c r="AE36" s="42"/>
      <c r="AF36" s="42"/>
      <c r="AG36" s="6" t="s">
        <v>23</v>
      </c>
      <c r="AH36" s="16">
        <f>IF(AI35=CalcRun26!A33,CalcRun26!H24,CalcRun26!N24)</f>
        <v>0</v>
      </c>
      <c r="AI36" s="3" t="s">
        <v>24</v>
      </c>
      <c r="AJ36" s="17">
        <f>IF(AI35=CalcRun26!A33,CalcRun26!I24,CalcRun26!O24)</f>
        <v>0</v>
      </c>
      <c r="AK36" s="42"/>
      <c r="AL36" s="42"/>
      <c r="AM36" s="6" t="s">
        <v>23</v>
      </c>
      <c r="AN36" s="16">
        <f>IF(AO35=CalcRun26!A33,CalcRun26!H25,CalcRun26!N25)</f>
        <v>0</v>
      </c>
      <c r="AO36" s="3" t="s">
        <v>24</v>
      </c>
      <c r="AP36" s="17">
        <f>IF(AO35=CalcRun26!A33,CalcRun26!I25,CalcRun26!O25)</f>
        <v>0</v>
      </c>
      <c r="AQ36" s="42"/>
      <c r="AR36" s="42"/>
      <c r="AS36" s="6" t="s">
        <v>23</v>
      </c>
      <c r="AT36" s="16">
        <f>IF(AU35=CalcRun26!A33,CalcRun26!H26,CalcRun26!N26)</f>
        <v>0</v>
      </c>
      <c r="AU36" s="3" t="s">
        <v>24</v>
      </c>
      <c r="AV36" s="17">
        <f>IF(AU35=CalcRun26!A33,CalcRun26!I26,CalcRun26!O26)</f>
        <v>0</v>
      </c>
      <c r="AW36" s="42"/>
      <c r="AX36" s="42"/>
      <c r="AY36" s="6" t="s">
        <v>23</v>
      </c>
      <c r="AZ36" s="16">
        <f>IF(BA35=CalcRun26!A33,CalcRun26!H27,CalcRun26!N27)</f>
        <v>0</v>
      </c>
      <c r="BA36" s="3" t="s">
        <v>24</v>
      </c>
      <c r="BB36" s="17">
        <f>IF(BA35=CalcRun26!A33,CalcRun26!I27,CalcRun26!O27)</f>
        <v>0</v>
      </c>
      <c r="BC36" s="42"/>
      <c r="BD36" s="42"/>
      <c r="BE36" s="6" t="s">
        <v>23</v>
      </c>
      <c r="BF36" s="16">
        <f>IF(BG35=CalcRun26!A33,CalcRun26!H28,CalcRun26!N28)</f>
        <v>0</v>
      </c>
      <c r="BG36" s="3" t="s">
        <v>24</v>
      </c>
      <c r="BH36" s="17">
        <f>IF(BG35=CalcRun26!A33,CalcRun26!I28,CalcRun26!O28)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IF(E35=CalcRun26!A33,CalcRun26!F19,CalcRun26!L19)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IF(K35=CalcRun26!A33,CalcRun26!F20,CalcRun26!L20)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IF(Q35=CalcRun26!A33,CalcRun26!F21,CalcRun26!L21)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IF(W35=CalcRun26!A33,CalcRun26!F22,CalcRun26!L22)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IF(AC35=CalcRun26!A33,CalcRun26!F23,CalcRun26!L23)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IF(AI35=CalcRun26!A33,CalcRun26!F24,CalcRun26!L24)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IF(AO35=CalcRun26!A33,CalcRun26!F25,CalcRun26!L25)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IF(AU35=CalcRun26!A33,CalcRun26!F26,CalcRun26!L26)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IF(BA35=CalcRun26!A33,CalcRun26!F27,CalcRun26!L27)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IF(BG35=CalcRun26!A33,CalcRun26!F28,CalcRun26!L28)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caR80ujP0is0MXzyw0yDlS/GAUnKRXR4R0wYHY5cmwR6bCOzWsaoMKU14liCWmpqeMLpLQ1q2zRSH82m7F2oMw==" saltValue="2agnUBXEz0A/445LT9sJxA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9" priority="3" operator="containsText" text="ERROR">
      <formula>NOT(ISERROR(SEARCH("ERROR",I5)))</formula>
    </cfRule>
  </conditionalFormatting>
  <conditionalFormatting sqref="N3">
    <cfRule type="containsText" dxfId="18" priority="1" operator="containsText" text="ERROR">
      <formula>NOT(ISERROR(SEARCH("ERROR",N3)))</formula>
    </cfRule>
  </conditionalFormatting>
  <conditionalFormatting sqref="N5">
    <cfRule type="cellIs" dxfId="17" priority="4" operator="equal">
      <formula>"ERROR"</formula>
    </cfRule>
  </conditionalFormatting>
  <conditionalFormatting sqref="N4:P4">
    <cfRule type="containsText" dxfId="16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12A969FD-98EB-4D33-AA70-8BE4CB4D3C09}">
      <formula1>"(Select One), End Cap, NATL-IP65/C90-L, NATL-IP65/C90-R, NATL-IP65/EW-03, NATL-IP65/EW-06"</formula1>
    </dataValidation>
    <dataValidation type="list" showInputMessage="1" showErrorMessage="1" sqref="B15" xr:uid="{0BD78D89-3004-425D-8553-6795561B380D}">
      <formula1>"(Select One), /CP, /CPSP, /HW, /HWSP"</formula1>
    </dataValidation>
    <dataValidation type="list" allowBlank="1" showInputMessage="1" showErrorMessage="1" sqref="B4" xr:uid="{944AEB34-434E-4D67-8B81-8F0D73A461D1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88DFA0-B105-438B-9ACF-A078DC084CE4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7E64-EA30-43BB-BFB3-8DA58AF3035B}">
  <sheetPr codeName="Sheet54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'Run26'!D15</f>
        <v>0</v>
      </c>
      <c r="C9" s="12">
        <f>'Run26'!F15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'Run26'!J15</f>
        <v>0</v>
      </c>
      <c r="C10" s="12">
        <f>'Run26'!L15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'Run26'!P15</f>
        <v>0</v>
      </c>
      <c r="C11" s="12">
        <f>'Run26'!R15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'Run26'!V15</f>
        <v>0</v>
      </c>
      <c r="C12" s="12">
        <f>'Run26'!X15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'Run26'!AB15</f>
        <v>0</v>
      </c>
      <c r="C13" s="12">
        <f>'Run26'!AD15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'Run26'!AH15</f>
        <v>0</v>
      </c>
      <c r="C14" s="12">
        <f>'Run26'!AJ15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'Run26'!AN15</f>
        <v>0</v>
      </c>
      <c r="C15" s="12">
        <f>'Run26'!AP15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'Run26'!AT15</f>
        <v>0</v>
      </c>
      <c r="C16" s="12">
        <f>'Run26'!AV15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'Run26'!AZ15</f>
        <v>0</v>
      </c>
      <c r="C17" s="12">
        <f>'Run26'!BB15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'Run26'!BF15</f>
        <v>0</v>
      </c>
      <c r="C18" s="12">
        <f>'Run26'!BH15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'Run26'!D33</f>
        <v>0</v>
      </c>
      <c r="C19" s="12">
        <f>'Run26'!F33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'Run26'!J33</f>
        <v>0</v>
      </c>
      <c r="C20" s="12">
        <f>'Run26'!L33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'Run26'!P33</f>
        <v>0</v>
      </c>
      <c r="C21" s="12">
        <f>'Run26'!R33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'Run26'!V33</f>
        <v>0</v>
      </c>
      <c r="C22" s="12">
        <f>'Run26'!X33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'Run26'!AB33</f>
        <v>0</v>
      </c>
      <c r="C23" s="12">
        <f>'Run26'!AD33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'Run26'!AH33</f>
        <v>0</v>
      </c>
      <c r="C24" s="12">
        <f>'Run26'!AJ33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'Run26'!AN33</f>
        <v>0</v>
      </c>
      <c r="C25" s="12">
        <f>'Run26'!AP33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'Run26'!AT33</f>
        <v>0</v>
      </c>
      <c r="C26" s="12">
        <f>'Run26'!AV33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'Run26'!AZ33</f>
        <v>0</v>
      </c>
      <c r="C27" s="12">
        <f>'Run26'!BB33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'Run26'!BF33</f>
        <v>0</v>
      </c>
      <c r="C28" s="12">
        <f>'Run26'!BH33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6jBgoqLAl/Jcq+xhOo2dmFonGV+PINiHH59En4X0KKTCofzF56EbBsGXfyZSHgB8XOd6+WMFguk601b7DwT24w==" saltValue="AtQjjiD2jFVC2QpaPJ2PG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EAEF-5DD5-410E-A0C3-3364F13F7245}">
  <sheetPr codeName="Sheet55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CONCATENATE(IFERROR(CalcRun27!L30,""),Q4,"",Q5)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ROUNDDOWN((F19+L19+R19+X19+AD19+AJ19+AP19+AV19+BB19+BH19+F37+L37+R37+X37+AD37+AJ37+AP37+AV37+BB37+BH37)*CalcRun27!B3/12,0)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(F19+L19+R19+X19+AD19+AJ19+AP19+AV19+BB19+BH19+F37+L37+R37+X37+AD37+AJ37+AP37+AV37+BB37+BH37)*CalcRun27!B3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IF(E17=CalcRun27!A33,CalcRun27!H9,CalcRun27!N9)</f>
        <v>0</v>
      </c>
      <c r="E18" s="3" t="s">
        <v>24</v>
      </c>
      <c r="F18" s="17">
        <f>IF(E17=CalcRun27!A33,CalcRun27!I9,CalcRun27!O9)</f>
        <v>0</v>
      </c>
      <c r="G18" s="42"/>
      <c r="H18" s="42"/>
      <c r="I18" s="6" t="s">
        <v>23</v>
      </c>
      <c r="J18" s="16">
        <f>IF(K17=CalcRun27!A33,CalcRun27!H10,CalcRun27!N10)</f>
        <v>0</v>
      </c>
      <c r="K18" s="3" t="s">
        <v>24</v>
      </c>
      <c r="L18" s="17">
        <f>IF(K17=CalcRun27!A33,CalcRun27!I10,CalcRun27!O10)</f>
        <v>0</v>
      </c>
      <c r="M18" s="42"/>
      <c r="N18" s="42"/>
      <c r="O18" s="6" t="s">
        <v>23</v>
      </c>
      <c r="P18" s="16">
        <f>IF(Q17=CalcRun27!A33,CalcRun27!H11,CalcRun27!N11)</f>
        <v>0</v>
      </c>
      <c r="Q18" s="3" t="s">
        <v>24</v>
      </c>
      <c r="R18" s="17">
        <f>IF(Q17=CalcRun27!A33,CalcRun27!I11,CalcRun27!O11)</f>
        <v>0</v>
      </c>
      <c r="S18" s="42"/>
      <c r="T18" s="42"/>
      <c r="U18" s="6" t="s">
        <v>23</v>
      </c>
      <c r="V18" s="16">
        <f>IF(W17=CalcRun27!A33,CalcRun27!H12,CalcRun27!N12)</f>
        <v>0</v>
      </c>
      <c r="W18" s="3" t="s">
        <v>24</v>
      </c>
      <c r="X18" s="17">
        <f>IF(W17=CalcRun27!A33,CalcRun27!I12,CalcRun27!O12)</f>
        <v>0</v>
      </c>
      <c r="Y18" s="42"/>
      <c r="Z18" s="42"/>
      <c r="AA18" s="6" t="s">
        <v>23</v>
      </c>
      <c r="AB18" s="16">
        <f>IF(AC17=CalcRun27!A33,CalcRun27!H13,CalcRun27!N13)</f>
        <v>0</v>
      </c>
      <c r="AC18" s="3" t="s">
        <v>24</v>
      </c>
      <c r="AD18" s="17">
        <f>IF(AC17=CalcRun27!A33,CalcRun27!I13,CalcRun27!O13)</f>
        <v>0</v>
      </c>
      <c r="AE18" s="42"/>
      <c r="AF18" s="42"/>
      <c r="AG18" s="6" t="s">
        <v>23</v>
      </c>
      <c r="AH18" s="16">
        <f>IF(AI17=CalcRun27!A33,CalcRun27!H14,CalcRun27!N14)</f>
        <v>0</v>
      </c>
      <c r="AI18" s="3" t="s">
        <v>24</v>
      </c>
      <c r="AJ18" s="17">
        <f>IF(AI17=CalcRun27!A33,CalcRun27!I14,CalcRun27!O14)</f>
        <v>0</v>
      </c>
      <c r="AK18" s="42"/>
      <c r="AL18" s="42"/>
      <c r="AM18" s="6" t="s">
        <v>23</v>
      </c>
      <c r="AN18" s="16">
        <f>IF(AO17=CalcRun27!A33,CalcRun27!H15,CalcRun27!N15)</f>
        <v>0</v>
      </c>
      <c r="AO18" s="3" t="s">
        <v>24</v>
      </c>
      <c r="AP18" s="17">
        <f>IF(AO17=CalcRun27!A33,CalcRun27!I15,CalcRun27!O15)</f>
        <v>0</v>
      </c>
      <c r="AQ18" s="42"/>
      <c r="AR18" s="42"/>
      <c r="AS18" s="6" t="s">
        <v>23</v>
      </c>
      <c r="AT18" s="16">
        <f>IF(AU17=CalcRun27!A33,CalcRun27!H16,CalcRun27!N16)</f>
        <v>0</v>
      </c>
      <c r="AU18" s="3" t="s">
        <v>24</v>
      </c>
      <c r="AV18" s="17">
        <f>IF(AU17=CalcRun27!A33,CalcRun27!I16,CalcRun27!O16)</f>
        <v>0</v>
      </c>
      <c r="AW18" s="42"/>
      <c r="AX18" s="42"/>
      <c r="AY18" s="6" t="s">
        <v>23</v>
      </c>
      <c r="AZ18" s="16">
        <f>IF(BA17=CalcRun27!A33,CalcRun27!H17,CalcRun27!N17)</f>
        <v>0</v>
      </c>
      <c r="BA18" s="3" t="s">
        <v>24</v>
      </c>
      <c r="BB18" s="17">
        <f>IF(BA17=CalcRun27!A33,CalcRun27!I17,CalcRun27!O17)</f>
        <v>0</v>
      </c>
      <c r="BC18" s="42"/>
      <c r="BD18" s="42"/>
      <c r="BE18" s="6" t="s">
        <v>23</v>
      </c>
      <c r="BF18" s="16">
        <f>IF(BG17=CalcRun27!A33,CalcRun27!H18,CalcRun27!N18)</f>
        <v>0</v>
      </c>
      <c r="BG18" s="3" t="s">
        <v>24</v>
      </c>
      <c r="BH18" s="17">
        <f>IF(BG17=CalcRun27!A33,CalcRun27!I18,CalcRun27!O18)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IF(E17=CalcRun27!A33,CalcRun27!F9,CalcRun27!L9)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IF(K17=CalcRun27!A33,CalcRun27!F10,CalcRun27!L10)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IF(Q17=CalcRun27!A33,CalcRun27!F11,CalcRun27!L11)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IF(W17=CalcRun27!A33,CalcRun27!F12,CalcRun27!L12)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IF(AC17=CalcRun27!A33,CalcRun27!F13,CalcRun27!L13)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IF(AI17=CalcRun27!A33,CalcRun27!F14,CalcRun27!L14)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IF(AO17=CalcRun27!A33,CalcRun27!F15,CalcRun27!L15)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IF(AU17=CalcRun27!A33,CalcRun27!F16,CalcRun27!L16)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IF(BA17=CalcRun27!A33,CalcRun27!F17,CalcRun27!L17)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IF(BG17=CalcRun27!A33,CalcRun27!F18,CalcRun27!L18)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IF(E35=CalcRun27!A33,CalcRun27!H19,CalcRun27!N19)</f>
        <v>0</v>
      </c>
      <c r="E36" s="3" t="s">
        <v>24</v>
      </c>
      <c r="F36" s="17">
        <f>IF(E35=CalcRun27!A33,CalcRun27!I19,CalcRun27!O19)</f>
        <v>0</v>
      </c>
      <c r="G36" s="42"/>
      <c r="H36" s="42"/>
      <c r="I36" s="6" t="s">
        <v>23</v>
      </c>
      <c r="J36" s="16">
        <f>IF(K35=CalcRun27!A33,CalcRun27!H20,CalcRun27!N20)</f>
        <v>0</v>
      </c>
      <c r="K36" s="3" t="s">
        <v>24</v>
      </c>
      <c r="L36" s="17">
        <f>IF(K35=CalcRun27!A33,CalcRun27!I20,CalcRun27!O20)</f>
        <v>0</v>
      </c>
      <c r="M36" s="42"/>
      <c r="N36" s="42"/>
      <c r="O36" s="6" t="s">
        <v>23</v>
      </c>
      <c r="P36" s="16">
        <f>IF(Q35=CalcRun27!A33,CalcRun27!H21,CalcRun27!N21)</f>
        <v>0</v>
      </c>
      <c r="Q36" s="3" t="s">
        <v>24</v>
      </c>
      <c r="R36" s="17">
        <f>IF(Q35=CalcRun27!A33,CalcRun27!I21,CalcRun27!O21)</f>
        <v>0</v>
      </c>
      <c r="S36" s="42"/>
      <c r="T36" s="42"/>
      <c r="U36" s="6" t="s">
        <v>23</v>
      </c>
      <c r="V36" s="16">
        <f>IF(W35=CalcRun27!A33,CalcRun27!H22,CalcRun27!N22)</f>
        <v>0</v>
      </c>
      <c r="W36" s="3" t="s">
        <v>24</v>
      </c>
      <c r="X36" s="17">
        <f>IF(W35=CalcRun27!A33,CalcRun27!I22,CalcRun27!O22)</f>
        <v>0</v>
      </c>
      <c r="Y36" s="42"/>
      <c r="Z36" s="42"/>
      <c r="AA36" s="6" t="s">
        <v>23</v>
      </c>
      <c r="AB36" s="16">
        <f>IF(AC35=CalcRun27!A33,CalcRun27!H23,CalcRun27!N23)</f>
        <v>0</v>
      </c>
      <c r="AC36" s="3" t="s">
        <v>24</v>
      </c>
      <c r="AD36" s="17">
        <f>IF(AC35=CalcRun27!A33,CalcRun27!I23,CalcRun27!O23)</f>
        <v>0</v>
      </c>
      <c r="AE36" s="42"/>
      <c r="AF36" s="42"/>
      <c r="AG36" s="6" t="s">
        <v>23</v>
      </c>
      <c r="AH36" s="16">
        <f>IF(AI35=CalcRun27!A33,CalcRun27!H24,CalcRun27!N24)</f>
        <v>0</v>
      </c>
      <c r="AI36" s="3" t="s">
        <v>24</v>
      </c>
      <c r="AJ36" s="17">
        <f>IF(AI35=CalcRun27!A33,CalcRun27!I24,CalcRun27!O24)</f>
        <v>0</v>
      </c>
      <c r="AK36" s="42"/>
      <c r="AL36" s="42"/>
      <c r="AM36" s="6" t="s">
        <v>23</v>
      </c>
      <c r="AN36" s="16">
        <f>IF(AO35=CalcRun27!A33,CalcRun27!H25,CalcRun27!N25)</f>
        <v>0</v>
      </c>
      <c r="AO36" s="3" t="s">
        <v>24</v>
      </c>
      <c r="AP36" s="17">
        <f>IF(AO35=CalcRun27!A33,CalcRun27!I25,CalcRun27!O25)</f>
        <v>0</v>
      </c>
      <c r="AQ36" s="42"/>
      <c r="AR36" s="42"/>
      <c r="AS36" s="6" t="s">
        <v>23</v>
      </c>
      <c r="AT36" s="16">
        <f>IF(AU35=CalcRun27!A33,CalcRun27!H26,CalcRun27!N26)</f>
        <v>0</v>
      </c>
      <c r="AU36" s="3" t="s">
        <v>24</v>
      </c>
      <c r="AV36" s="17">
        <f>IF(AU35=CalcRun27!A33,CalcRun27!I26,CalcRun27!O26)</f>
        <v>0</v>
      </c>
      <c r="AW36" s="42"/>
      <c r="AX36" s="42"/>
      <c r="AY36" s="6" t="s">
        <v>23</v>
      </c>
      <c r="AZ36" s="16">
        <f>IF(BA35=CalcRun27!A33,CalcRun27!H27,CalcRun27!N27)</f>
        <v>0</v>
      </c>
      <c r="BA36" s="3" t="s">
        <v>24</v>
      </c>
      <c r="BB36" s="17">
        <f>IF(BA35=CalcRun27!A33,CalcRun27!I27,CalcRun27!O27)</f>
        <v>0</v>
      </c>
      <c r="BC36" s="42"/>
      <c r="BD36" s="42"/>
      <c r="BE36" s="6" t="s">
        <v>23</v>
      </c>
      <c r="BF36" s="16">
        <f>IF(BG35=CalcRun27!A33,CalcRun27!H28,CalcRun27!N28)</f>
        <v>0</v>
      </c>
      <c r="BG36" s="3" t="s">
        <v>24</v>
      </c>
      <c r="BH36" s="17">
        <f>IF(BG35=CalcRun27!A33,CalcRun27!I28,CalcRun27!O28)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IF(E35=CalcRun27!A33,CalcRun27!F19,CalcRun27!L19)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IF(K35=CalcRun27!A33,CalcRun27!F20,CalcRun27!L20)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IF(Q35=CalcRun27!A33,CalcRun27!F21,CalcRun27!L21)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IF(W35=CalcRun27!A33,CalcRun27!F22,CalcRun27!L22)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IF(AC35=CalcRun27!A33,CalcRun27!F23,CalcRun27!L23)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IF(AI35=CalcRun27!A33,CalcRun27!F24,CalcRun27!L24)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IF(AO35=CalcRun27!A33,CalcRun27!F25,CalcRun27!L25)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IF(AU35=CalcRun27!A33,CalcRun27!F26,CalcRun27!L26)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IF(BA35=CalcRun27!A33,CalcRun27!F27,CalcRun27!L27)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IF(BG35=CalcRun27!A33,CalcRun27!F28,CalcRun27!L28)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4twG3CMtiuHIeHyMYTAw3bWtTjnqPUgYxEFucwqYqmhl+P7dY4mK+vejAqXL2dqFFN4YsTor1khfj6j93EPQ0Q==" saltValue="k+jrSIKpsxH7LWJ5+kT7Wg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5" priority="3" operator="containsText" text="ERROR">
      <formula>NOT(ISERROR(SEARCH("ERROR",I5)))</formula>
    </cfRule>
  </conditionalFormatting>
  <conditionalFormatting sqref="N3">
    <cfRule type="containsText" dxfId="14" priority="1" operator="containsText" text="ERROR">
      <formula>NOT(ISERROR(SEARCH("ERROR",N3)))</formula>
    </cfRule>
  </conditionalFormatting>
  <conditionalFormatting sqref="N5">
    <cfRule type="cellIs" dxfId="13" priority="4" operator="equal">
      <formula>"ERROR"</formula>
    </cfRule>
  </conditionalFormatting>
  <conditionalFormatting sqref="N4:P4">
    <cfRule type="containsText" dxfId="12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58CB0EF5-20B5-4612-BDAC-3BC812ED2183}">
      <formula1>"2700K, 3000K, 3500K, 4000K"</formula1>
    </dataValidation>
    <dataValidation type="list" showInputMessage="1" showErrorMessage="1" sqref="B15" xr:uid="{3A64C5A7-0CCE-4097-93BE-3A9081C038AF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04341166-ECA1-4521-8609-1C8CF6AED253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501680-B6E7-44CE-A9C4-75EE071ED049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7079-9899-4A2E-96F8-3059AC6116BA}">
  <sheetPr codeName="Sheet56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'Run27'!D15</f>
        <v>0</v>
      </c>
      <c r="C9" s="12">
        <f>'Run27'!F15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'Run27'!J15</f>
        <v>0</v>
      </c>
      <c r="C10" s="12">
        <f>'Run27'!L15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'Run27'!P15</f>
        <v>0</v>
      </c>
      <c r="C11" s="12">
        <f>'Run27'!R15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'Run27'!V15</f>
        <v>0</v>
      </c>
      <c r="C12" s="12">
        <f>'Run27'!X15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'Run27'!AB15</f>
        <v>0</v>
      </c>
      <c r="C13" s="12">
        <f>'Run27'!AD15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'Run27'!AH15</f>
        <v>0</v>
      </c>
      <c r="C14" s="12">
        <f>'Run27'!AJ15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'Run27'!AN15</f>
        <v>0</v>
      </c>
      <c r="C15" s="12">
        <f>'Run27'!AP15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'Run27'!AT15</f>
        <v>0</v>
      </c>
      <c r="C16" s="12">
        <f>'Run27'!AV15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'Run27'!AZ15</f>
        <v>0</v>
      </c>
      <c r="C17" s="12">
        <f>'Run27'!BB15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'Run27'!BF15</f>
        <v>0</v>
      </c>
      <c r="C18" s="12">
        <f>'Run27'!BH15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'Run27'!D33</f>
        <v>0</v>
      </c>
      <c r="C19" s="12">
        <f>'Run27'!F33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'Run27'!J33</f>
        <v>0</v>
      </c>
      <c r="C20" s="12">
        <f>'Run27'!L33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'Run27'!P33</f>
        <v>0</v>
      </c>
      <c r="C21" s="12">
        <f>'Run27'!R33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'Run27'!V33</f>
        <v>0</v>
      </c>
      <c r="C22" s="12">
        <f>'Run27'!X33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'Run27'!AB33</f>
        <v>0</v>
      </c>
      <c r="C23" s="12">
        <f>'Run27'!AD33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'Run27'!AH33</f>
        <v>0</v>
      </c>
      <c r="C24" s="12">
        <f>'Run27'!AJ33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'Run27'!AN33</f>
        <v>0</v>
      </c>
      <c r="C25" s="12">
        <f>'Run27'!AP33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'Run27'!AT33</f>
        <v>0</v>
      </c>
      <c r="C26" s="12">
        <f>'Run27'!AV33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'Run27'!AZ33</f>
        <v>0</v>
      </c>
      <c r="C27" s="12">
        <f>'Run27'!BB33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'Run27'!BF33</f>
        <v>0</v>
      </c>
      <c r="C28" s="12">
        <f>'Run27'!BH33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NIepmf5cnURTOFgOfWPJpuKgg8T+2cLvIhIYCyzjps9b7i39PNd19xW3vGUWfkgDSVsI19+TPLgK3Jcjthw1Uw==" saltValue="HjnVlsps6JeXb9VLzm/esg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CE7F-18C6-4BD1-A41E-9785EC40CE4A}">
  <sheetPr codeName="Sheet57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CONCATENATE(IFERROR(CalcRun28!L30,""),Q4,"",Q5)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ROUNDDOWN((F19+L19+R19+X19+AD19+AJ19+AP19+AV19+BB19+BH19+F37+L37+R37+X37+AD37+AJ37+AP37+AV37+BB37+BH37)*CalcRun28!B3/12,0)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(F19+L19+R19+X19+AD19+AJ19+AP19+AV19+BB19+BH19+F37+L37+R37+X37+AD37+AJ37+AP37+AV37+BB37+BH37)*CalcRun28!B3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IF(E17=CalcRun28!A33,CalcRun28!H9,CalcRun28!N9)</f>
        <v>0</v>
      </c>
      <c r="E18" s="3" t="s">
        <v>24</v>
      </c>
      <c r="F18" s="17">
        <f>IF(E17=CalcRun28!A33,CalcRun28!I9,CalcRun28!O9)</f>
        <v>0</v>
      </c>
      <c r="G18" s="42"/>
      <c r="H18" s="42"/>
      <c r="I18" s="6" t="s">
        <v>23</v>
      </c>
      <c r="J18" s="16">
        <f>IF(K17=CalcRun28!A33,CalcRun28!H10,CalcRun28!N10)</f>
        <v>0</v>
      </c>
      <c r="K18" s="3" t="s">
        <v>24</v>
      </c>
      <c r="L18" s="17">
        <f>IF(K17=CalcRun28!A33,CalcRun28!I10,CalcRun28!O10)</f>
        <v>0</v>
      </c>
      <c r="M18" s="42"/>
      <c r="N18" s="42"/>
      <c r="O18" s="6" t="s">
        <v>23</v>
      </c>
      <c r="P18" s="16">
        <f>IF(Q17=CalcRun28!A33,CalcRun28!H11,CalcRun28!N11)</f>
        <v>0</v>
      </c>
      <c r="Q18" s="3" t="s">
        <v>24</v>
      </c>
      <c r="R18" s="17">
        <f>IF(Q17=CalcRun28!A33,CalcRun28!I11,CalcRun28!O11)</f>
        <v>0</v>
      </c>
      <c r="S18" s="42"/>
      <c r="T18" s="42"/>
      <c r="U18" s="6" t="s">
        <v>23</v>
      </c>
      <c r="V18" s="16">
        <f>IF(W17=CalcRun28!A33,CalcRun28!H12,CalcRun28!N12)</f>
        <v>0</v>
      </c>
      <c r="W18" s="3" t="s">
        <v>24</v>
      </c>
      <c r="X18" s="17">
        <f>IF(W17=CalcRun28!A33,CalcRun28!I12,CalcRun28!O12)</f>
        <v>0</v>
      </c>
      <c r="Y18" s="42"/>
      <c r="Z18" s="42"/>
      <c r="AA18" s="6" t="s">
        <v>23</v>
      </c>
      <c r="AB18" s="16">
        <f>IF(AC17=CalcRun28!A33,CalcRun28!H13,CalcRun28!N13)</f>
        <v>0</v>
      </c>
      <c r="AC18" s="3" t="s">
        <v>24</v>
      </c>
      <c r="AD18" s="17">
        <f>IF(AC17=CalcRun28!A33,CalcRun28!I13,CalcRun28!O13)</f>
        <v>0</v>
      </c>
      <c r="AE18" s="42"/>
      <c r="AF18" s="42"/>
      <c r="AG18" s="6" t="s">
        <v>23</v>
      </c>
      <c r="AH18" s="16">
        <f>IF(AI17=CalcRun28!A33,CalcRun28!H14,CalcRun28!N14)</f>
        <v>0</v>
      </c>
      <c r="AI18" s="3" t="s">
        <v>24</v>
      </c>
      <c r="AJ18" s="17">
        <f>IF(AI17=CalcRun28!A33,CalcRun28!I14,CalcRun28!O14)</f>
        <v>0</v>
      </c>
      <c r="AK18" s="42"/>
      <c r="AL18" s="42"/>
      <c r="AM18" s="6" t="s">
        <v>23</v>
      </c>
      <c r="AN18" s="16">
        <f>IF(AO17=CalcRun28!A33,CalcRun28!H15,CalcRun28!N15)</f>
        <v>0</v>
      </c>
      <c r="AO18" s="3" t="s">
        <v>24</v>
      </c>
      <c r="AP18" s="17">
        <f>IF(AO17=CalcRun28!A33,CalcRun28!I15,CalcRun28!O15)</f>
        <v>0</v>
      </c>
      <c r="AQ18" s="42"/>
      <c r="AR18" s="42"/>
      <c r="AS18" s="6" t="s">
        <v>23</v>
      </c>
      <c r="AT18" s="16">
        <f>IF(AU17=CalcRun28!A33,CalcRun28!H16,CalcRun28!N16)</f>
        <v>0</v>
      </c>
      <c r="AU18" s="3" t="s">
        <v>24</v>
      </c>
      <c r="AV18" s="17">
        <f>IF(AU17=CalcRun28!A33,CalcRun28!I16,CalcRun28!O16)</f>
        <v>0</v>
      </c>
      <c r="AW18" s="42"/>
      <c r="AX18" s="42"/>
      <c r="AY18" s="6" t="s">
        <v>23</v>
      </c>
      <c r="AZ18" s="16">
        <f>IF(BA17=CalcRun28!A33,CalcRun28!H17,CalcRun28!N17)</f>
        <v>0</v>
      </c>
      <c r="BA18" s="3" t="s">
        <v>24</v>
      </c>
      <c r="BB18" s="17">
        <f>IF(BA17=CalcRun28!A33,CalcRun28!I17,CalcRun28!O17)</f>
        <v>0</v>
      </c>
      <c r="BC18" s="42"/>
      <c r="BD18" s="42"/>
      <c r="BE18" s="6" t="s">
        <v>23</v>
      </c>
      <c r="BF18" s="16">
        <f>IF(BG17=CalcRun28!A33,CalcRun28!H18,CalcRun28!N18)</f>
        <v>0</v>
      </c>
      <c r="BG18" s="3" t="s">
        <v>24</v>
      </c>
      <c r="BH18" s="17">
        <f>IF(BG17=CalcRun28!A33,CalcRun28!I18,CalcRun28!O18)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IF(E17=CalcRun28!A33,CalcRun28!F9,CalcRun28!L9)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IF(K17=CalcRun28!A33,CalcRun28!F10,CalcRun28!L10)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IF(Q17=CalcRun28!A33,CalcRun28!F11,CalcRun28!L11)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IF(W17=CalcRun28!A33,CalcRun28!F12,CalcRun28!L12)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IF(AC17=CalcRun28!A33,CalcRun28!F13,CalcRun28!L13)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IF(AI17=CalcRun28!A33,CalcRun28!F14,CalcRun28!L14)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IF(AO17=CalcRun28!A33,CalcRun28!F15,CalcRun28!L15)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IF(AU17=CalcRun28!A33,CalcRun28!F16,CalcRun28!L16)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IF(BA17=CalcRun28!A33,CalcRun28!F17,CalcRun28!L17)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IF(BG17=CalcRun28!A33,CalcRun28!F18,CalcRun28!L18)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IF(E35=CalcRun28!A33,CalcRun28!H19,CalcRun28!N19)</f>
        <v>0</v>
      </c>
      <c r="E36" s="3" t="s">
        <v>24</v>
      </c>
      <c r="F36" s="17">
        <f>IF(E35=CalcRun28!A33,CalcRun28!I19,CalcRun28!O19)</f>
        <v>0</v>
      </c>
      <c r="G36" s="42"/>
      <c r="H36" s="42"/>
      <c r="I36" s="6" t="s">
        <v>23</v>
      </c>
      <c r="J36" s="16">
        <f>IF(K35=CalcRun28!A33,CalcRun28!H20,CalcRun28!N20)</f>
        <v>0</v>
      </c>
      <c r="K36" s="3" t="s">
        <v>24</v>
      </c>
      <c r="L36" s="17">
        <f>IF(K35=CalcRun28!A33,CalcRun28!I20,CalcRun28!O20)</f>
        <v>0</v>
      </c>
      <c r="M36" s="42"/>
      <c r="N36" s="42"/>
      <c r="O36" s="6" t="s">
        <v>23</v>
      </c>
      <c r="P36" s="16">
        <f>IF(Q35=CalcRun28!A33,CalcRun28!H21,CalcRun28!N21)</f>
        <v>0</v>
      </c>
      <c r="Q36" s="3" t="s">
        <v>24</v>
      </c>
      <c r="R36" s="17">
        <f>IF(Q35=CalcRun28!A33,CalcRun28!I21,CalcRun28!O21)</f>
        <v>0</v>
      </c>
      <c r="S36" s="42"/>
      <c r="T36" s="42"/>
      <c r="U36" s="6" t="s">
        <v>23</v>
      </c>
      <c r="V36" s="16">
        <f>IF(W35=CalcRun28!A33,CalcRun28!H22,CalcRun28!N22)</f>
        <v>0</v>
      </c>
      <c r="W36" s="3" t="s">
        <v>24</v>
      </c>
      <c r="X36" s="17">
        <f>IF(W35=CalcRun28!A33,CalcRun28!I22,CalcRun28!O22)</f>
        <v>0</v>
      </c>
      <c r="Y36" s="42"/>
      <c r="Z36" s="42"/>
      <c r="AA36" s="6" t="s">
        <v>23</v>
      </c>
      <c r="AB36" s="16">
        <f>IF(AC35=CalcRun28!A33,CalcRun28!H23,CalcRun28!N23)</f>
        <v>0</v>
      </c>
      <c r="AC36" s="3" t="s">
        <v>24</v>
      </c>
      <c r="AD36" s="17">
        <f>IF(AC35=CalcRun28!A33,CalcRun28!I23,CalcRun28!O23)</f>
        <v>0</v>
      </c>
      <c r="AE36" s="42"/>
      <c r="AF36" s="42"/>
      <c r="AG36" s="6" t="s">
        <v>23</v>
      </c>
      <c r="AH36" s="16">
        <f>IF(AI35=CalcRun28!A33,CalcRun28!H24,CalcRun28!N24)</f>
        <v>0</v>
      </c>
      <c r="AI36" s="3" t="s">
        <v>24</v>
      </c>
      <c r="AJ36" s="17">
        <f>IF(AI35=CalcRun28!A33,CalcRun28!I24,CalcRun28!O24)</f>
        <v>0</v>
      </c>
      <c r="AK36" s="42"/>
      <c r="AL36" s="42"/>
      <c r="AM36" s="6" t="s">
        <v>23</v>
      </c>
      <c r="AN36" s="16">
        <f>IF(AO35=CalcRun28!A33,CalcRun28!H25,CalcRun28!N25)</f>
        <v>0</v>
      </c>
      <c r="AO36" s="3" t="s">
        <v>24</v>
      </c>
      <c r="AP36" s="17">
        <f>IF(AO35=CalcRun28!A33,CalcRun28!I25,CalcRun28!O25)</f>
        <v>0</v>
      </c>
      <c r="AQ36" s="42"/>
      <c r="AR36" s="42"/>
      <c r="AS36" s="6" t="s">
        <v>23</v>
      </c>
      <c r="AT36" s="16">
        <f>IF(AU35=CalcRun28!A33,CalcRun28!H26,CalcRun28!N26)</f>
        <v>0</v>
      </c>
      <c r="AU36" s="3" t="s">
        <v>24</v>
      </c>
      <c r="AV36" s="17">
        <f>IF(AU35=CalcRun28!A33,CalcRun28!I26,CalcRun28!O26)</f>
        <v>0</v>
      </c>
      <c r="AW36" s="42"/>
      <c r="AX36" s="42"/>
      <c r="AY36" s="6" t="s">
        <v>23</v>
      </c>
      <c r="AZ36" s="16">
        <f>IF(BA35=CalcRun28!A33,CalcRun28!H27,CalcRun28!N27)</f>
        <v>0</v>
      </c>
      <c r="BA36" s="3" t="s">
        <v>24</v>
      </c>
      <c r="BB36" s="17">
        <f>IF(BA35=CalcRun28!A33,CalcRun28!I27,CalcRun28!O27)</f>
        <v>0</v>
      </c>
      <c r="BC36" s="42"/>
      <c r="BD36" s="42"/>
      <c r="BE36" s="6" t="s">
        <v>23</v>
      </c>
      <c r="BF36" s="16">
        <f>IF(BG35=CalcRun28!A33,CalcRun28!H28,CalcRun28!N28)</f>
        <v>0</v>
      </c>
      <c r="BG36" s="3" t="s">
        <v>24</v>
      </c>
      <c r="BH36" s="17">
        <f>IF(BG35=CalcRun28!A33,CalcRun28!I28,CalcRun28!O28)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IF(E35=CalcRun28!A33,CalcRun28!F19,CalcRun28!L19)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IF(K35=CalcRun28!A33,CalcRun28!F20,CalcRun28!L20)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IF(Q35=CalcRun28!A33,CalcRun28!F21,CalcRun28!L21)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IF(W35=CalcRun28!A33,CalcRun28!F22,CalcRun28!L22)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IF(AC35=CalcRun28!A33,CalcRun28!F23,CalcRun28!L23)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IF(AI35=CalcRun28!A33,CalcRun28!F24,CalcRun28!L24)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IF(AO35=CalcRun28!A33,CalcRun28!F25,CalcRun28!L25)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IF(AU35=CalcRun28!A33,CalcRun28!F26,CalcRun28!L26)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IF(BA35=CalcRun28!A33,CalcRun28!F27,CalcRun28!L27)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IF(BG35=CalcRun28!A33,CalcRun28!F28,CalcRun28!L28)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b/nEs7J/Un+DZtzYL9O4sY+9XQPz1tbHKsbz5bR4tCl65M9HoyX0UqBWzMeGYv2gcbw2d6tBtHdWrgXPls74dg==" saltValue="KIFlJb7/quhCCsEF1Aao/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11" priority="3" operator="containsText" text="ERROR">
      <formula>NOT(ISERROR(SEARCH("ERROR",I5)))</formula>
    </cfRule>
  </conditionalFormatting>
  <conditionalFormatting sqref="N3">
    <cfRule type="containsText" dxfId="10" priority="1" operator="containsText" text="ERROR">
      <formula>NOT(ISERROR(SEARCH("ERROR",N3)))</formula>
    </cfRule>
  </conditionalFormatting>
  <conditionalFormatting sqref="N5">
    <cfRule type="cellIs" dxfId="9" priority="4" operator="equal">
      <formula>"ERROR"</formula>
    </cfRule>
  </conditionalFormatting>
  <conditionalFormatting sqref="N4:P4">
    <cfRule type="containsText" dxfId="8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A5FCBC22-347E-4633-A527-F27C8AC489A9}">
      <formula1>"(Select One), End Cap, NATL-IP65/C90-L, NATL-IP65/C90-R, NATL-IP65/EW-03, NATL-IP65/EW-06"</formula1>
    </dataValidation>
    <dataValidation type="list" showInputMessage="1" showErrorMessage="1" sqref="B15" xr:uid="{5B7506A0-BD1A-4C73-9182-D81051C45F74}">
      <formula1>"(Select One), /CP, /CPSP, /HW, /HWSP"</formula1>
    </dataValidation>
    <dataValidation type="list" allowBlank="1" showInputMessage="1" showErrorMessage="1" sqref="B4" xr:uid="{63F7E0B5-508C-4402-B714-D850D71D45EC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8A80D97-972E-4D0B-9CF6-71E73CDA4DC4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D16C-E3A2-4459-9DD2-D9AA52944E44}">
  <sheetPr codeName="Sheet58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'Run28'!D15</f>
        <v>0</v>
      </c>
      <c r="C9" s="12">
        <f>'Run28'!F15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'Run28'!J15</f>
        <v>0</v>
      </c>
      <c r="C10" s="12">
        <f>'Run28'!L15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'Run28'!P15</f>
        <v>0</v>
      </c>
      <c r="C11" s="12">
        <f>'Run28'!R15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'Run28'!V15</f>
        <v>0</v>
      </c>
      <c r="C12" s="12">
        <f>'Run28'!X15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'Run28'!AB15</f>
        <v>0</v>
      </c>
      <c r="C13" s="12">
        <f>'Run28'!AD15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'Run28'!AH15</f>
        <v>0</v>
      </c>
      <c r="C14" s="12">
        <f>'Run28'!AJ15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'Run28'!AN15</f>
        <v>0</v>
      </c>
      <c r="C15" s="12">
        <f>'Run28'!AP15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'Run28'!AT15</f>
        <v>0</v>
      </c>
      <c r="C16" s="12">
        <f>'Run28'!AV15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'Run28'!AZ15</f>
        <v>0</v>
      </c>
      <c r="C17" s="12">
        <f>'Run28'!BB15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'Run28'!BF15</f>
        <v>0</v>
      </c>
      <c r="C18" s="12">
        <f>'Run28'!BH15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'Run28'!D33</f>
        <v>0</v>
      </c>
      <c r="C19" s="12">
        <f>'Run28'!F33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'Run28'!J33</f>
        <v>0</v>
      </c>
      <c r="C20" s="12">
        <f>'Run28'!L33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'Run28'!P33</f>
        <v>0</v>
      </c>
      <c r="C21" s="12">
        <f>'Run28'!R33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'Run28'!V33</f>
        <v>0</v>
      </c>
      <c r="C22" s="12">
        <f>'Run28'!X33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'Run28'!AB33</f>
        <v>0</v>
      </c>
      <c r="C23" s="12">
        <f>'Run28'!AD33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'Run28'!AH33</f>
        <v>0</v>
      </c>
      <c r="C24" s="12">
        <f>'Run28'!AJ33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'Run28'!AN33</f>
        <v>0</v>
      </c>
      <c r="C25" s="12">
        <f>'Run28'!AP33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'Run28'!AT33</f>
        <v>0</v>
      </c>
      <c r="C26" s="12">
        <f>'Run28'!AV33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'Run28'!AZ33</f>
        <v>0</v>
      </c>
      <c r="C27" s="12">
        <f>'Run28'!BB33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'Run28'!BF33</f>
        <v>0</v>
      </c>
      <c r="C28" s="12">
        <f>'Run28'!BH33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xZI4868HWfF9etUydtiA2vTF98QptNlEw2QWppnlj9NIllM1HI9eZVJQcm6r1lWIkdeoDOVp8BVWFMkno3OPCA==" saltValue="BsaI/FZeTrS4WVTLATYstw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3438-44B2-4796-9D8F-63496F0AC07F}">
  <sheetPr codeName="Sheet59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CONCATENATE(IFERROR(CalcRun29!L30,""),Q4,"",Q5)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ROUNDDOWN((F19+L19+R19+X19+AD19+AJ19+AP19+AV19+BB19+BH19+F37+L37+R37+X37+AD37+AJ37+AP37+AV37+BB37+BH37)*CalcRun29!B3/12,0)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(F19+L19+R19+X19+AD19+AJ19+AP19+AV19+BB19+BH19+F37+L37+R37+X37+AD37+AJ37+AP37+AV37+BB37+BH37)*CalcRun29!B3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IF(E17=CalcRun29!A33,CalcRun29!H9,CalcRun29!N9)</f>
        <v>0</v>
      </c>
      <c r="E18" s="3" t="s">
        <v>24</v>
      </c>
      <c r="F18" s="17">
        <f>IF(E17=CalcRun29!A33,CalcRun29!I9,CalcRun29!O9)</f>
        <v>0</v>
      </c>
      <c r="G18" s="42"/>
      <c r="H18" s="42"/>
      <c r="I18" s="6" t="s">
        <v>23</v>
      </c>
      <c r="J18" s="16">
        <f>IF(K17=CalcRun29!A33,CalcRun29!H10,CalcRun29!N10)</f>
        <v>0</v>
      </c>
      <c r="K18" s="3" t="s">
        <v>24</v>
      </c>
      <c r="L18" s="17">
        <f>IF(K17=CalcRun29!A33,CalcRun29!I10,CalcRun29!O10)</f>
        <v>0</v>
      </c>
      <c r="M18" s="42"/>
      <c r="N18" s="42"/>
      <c r="O18" s="6" t="s">
        <v>23</v>
      </c>
      <c r="P18" s="16">
        <f>IF(Q17=CalcRun29!A33,CalcRun29!H11,CalcRun29!N11)</f>
        <v>0</v>
      </c>
      <c r="Q18" s="3" t="s">
        <v>24</v>
      </c>
      <c r="R18" s="17">
        <f>IF(Q17=CalcRun29!A33,CalcRun29!I11,CalcRun29!O11)</f>
        <v>0</v>
      </c>
      <c r="S18" s="42"/>
      <c r="T18" s="42"/>
      <c r="U18" s="6" t="s">
        <v>23</v>
      </c>
      <c r="V18" s="16">
        <f>IF(W17=CalcRun29!A33,CalcRun29!H12,CalcRun29!N12)</f>
        <v>0</v>
      </c>
      <c r="W18" s="3" t="s">
        <v>24</v>
      </c>
      <c r="X18" s="17">
        <f>IF(W17=CalcRun29!A33,CalcRun29!I12,CalcRun29!O12)</f>
        <v>0</v>
      </c>
      <c r="Y18" s="42"/>
      <c r="Z18" s="42"/>
      <c r="AA18" s="6" t="s">
        <v>23</v>
      </c>
      <c r="AB18" s="16">
        <f>IF(AC17=CalcRun29!A33,CalcRun29!H13,CalcRun29!N13)</f>
        <v>0</v>
      </c>
      <c r="AC18" s="3" t="s">
        <v>24</v>
      </c>
      <c r="AD18" s="17">
        <f>IF(AC17=CalcRun29!A33,CalcRun29!I13,CalcRun29!O13)</f>
        <v>0</v>
      </c>
      <c r="AE18" s="42"/>
      <c r="AF18" s="42"/>
      <c r="AG18" s="6" t="s">
        <v>23</v>
      </c>
      <c r="AH18" s="16">
        <f>IF(AI17=CalcRun29!A33,CalcRun29!H14,CalcRun29!N14)</f>
        <v>0</v>
      </c>
      <c r="AI18" s="3" t="s">
        <v>24</v>
      </c>
      <c r="AJ18" s="17">
        <f>IF(AI17=CalcRun29!A33,CalcRun29!I14,CalcRun29!O14)</f>
        <v>0</v>
      </c>
      <c r="AK18" s="42"/>
      <c r="AL18" s="42"/>
      <c r="AM18" s="6" t="s">
        <v>23</v>
      </c>
      <c r="AN18" s="16">
        <f>IF(AO17=CalcRun29!A33,CalcRun29!H15,CalcRun29!N15)</f>
        <v>0</v>
      </c>
      <c r="AO18" s="3" t="s">
        <v>24</v>
      </c>
      <c r="AP18" s="17">
        <f>IF(AO17=CalcRun29!A33,CalcRun29!I15,CalcRun29!O15)</f>
        <v>0</v>
      </c>
      <c r="AQ18" s="42"/>
      <c r="AR18" s="42"/>
      <c r="AS18" s="6" t="s">
        <v>23</v>
      </c>
      <c r="AT18" s="16">
        <f>IF(AU17=CalcRun29!A33,CalcRun29!H16,CalcRun29!N16)</f>
        <v>0</v>
      </c>
      <c r="AU18" s="3" t="s">
        <v>24</v>
      </c>
      <c r="AV18" s="17">
        <f>IF(AU17=CalcRun29!A33,CalcRun29!I16,CalcRun29!O16)</f>
        <v>0</v>
      </c>
      <c r="AW18" s="42"/>
      <c r="AX18" s="42"/>
      <c r="AY18" s="6" t="s">
        <v>23</v>
      </c>
      <c r="AZ18" s="16">
        <f>IF(BA17=CalcRun29!A33,CalcRun29!H17,CalcRun29!N17)</f>
        <v>0</v>
      </c>
      <c r="BA18" s="3" t="s">
        <v>24</v>
      </c>
      <c r="BB18" s="17">
        <f>IF(BA17=CalcRun29!A33,CalcRun29!I17,CalcRun29!O17)</f>
        <v>0</v>
      </c>
      <c r="BC18" s="42"/>
      <c r="BD18" s="42"/>
      <c r="BE18" s="6" t="s">
        <v>23</v>
      </c>
      <c r="BF18" s="16">
        <f>IF(BG17=CalcRun29!A33,CalcRun29!H18,CalcRun29!N18)</f>
        <v>0</v>
      </c>
      <c r="BG18" s="3" t="s">
        <v>24</v>
      </c>
      <c r="BH18" s="17">
        <f>IF(BG17=CalcRun29!A33,CalcRun29!I18,CalcRun29!O18)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IF(E17=CalcRun29!A33,CalcRun29!F9,CalcRun29!L9)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IF(K17=CalcRun29!A33,CalcRun29!F10,CalcRun29!L10)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IF(Q17=CalcRun29!A33,CalcRun29!F11,CalcRun29!L11)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IF(W17=CalcRun29!A33,CalcRun29!F12,CalcRun29!L12)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IF(AC17=CalcRun29!A33,CalcRun29!F13,CalcRun29!L13)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IF(AI17=CalcRun29!A33,CalcRun29!F14,CalcRun29!L14)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IF(AO17=CalcRun29!A33,CalcRun29!F15,CalcRun29!L15)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IF(AU17=CalcRun29!A33,CalcRun29!F16,CalcRun29!L16)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IF(BA17=CalcRun29!A33,CalcRun29!F17,CalcRun29!L17)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IF(BG17=CalcRun29!A33,CalcRun29!F18,CalcRun29!L18)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IF(E35=CalcRun29!A33,CalcRun29!H19,CalcRun29!N19)</f>
        <v>0</v>
      </c>
      <c r="E36" s="3" t="s">
        <v>24</v>
      </c>
      <c r="F36" s="17">
        <f>IF(E35=CalcRun29!A33,CalcRun29!I19,CalcRun29!O19)</f>
        <v>0</v>
      </c>
      <c r="G36" s="42"/>
      <c r="H36" s="42"/>
      <c r="I36" s="6" t="s">
        <v>23</v>
      </c>
      <c r="J36" s="16">
        <f>IF(K35=CalcRun29!A33,CalcRun29!H20,CalcRun29!N20)</f>
        <v>0</v>
      </c>
      <c r="K36" s="3" t="s">
        <v>24</v>
      </c>
      <c r="L36" s="17">
        <f>IF(K35=CalcRun29!A33,CalcRun29!I20,CalcRun29!O20)</f>
        <v>0</v>
      </c>
      <c r="M36" s="42"/>
      <c r="N36" s="42"/>
      <c r="O36" s="6" t="s">
        <v>23</v>
      </c>
      <c r="P36" s="16">
        <f>IF(Q35=CalcRun29!A33,CalcRun29!H21,CalcRun29!N21)</f>
        <v>0</v>
      </c>
      <c r="Q36" s="3" t="s">
        <v>24</v>
      </c>
      <c r="R36" s="17">
        <f>IF(Q35=CalcRun29!A33,CalcRun29!I21,CalcRun29!O21)</f>
        <v>0</v>
      </c>
      <c r="S36" s="42"/>
      <c r="T36" s="42"/>
      <c r="U36" s="6" t="s">
        <v>23</v>
      </c>
      <c r="V36" s="16">
        <f>IF(W35=CalcRun29!A33,CalcRun29!H22,CalcRun29!N22)</f>
        <v>0</v>
      </c>
      <c r="W36" s="3" t="s">
        <v>24</v>
      </c>
      <c r="X36" s="17">
        <f>IF(W35=CalcRun29!A33,CalcRun29!I22,CalcRun29!O22)</f>
        <v>0</v>
      </c>
      <c r="Y36" s="42"/>
      <c r="Z36" s="42"/>
      <c r="AA36" s="6" t="s">
        <v>23</v>
      </c>
      <c r="AB36" s="16">
        <f>IF(AC35=CalcRun29!A33,CalcRun29!H23,CalcRun29!N23)</f>
        <v>0</v>
      </c>
      <c r="AC36" s="3" t="s">
        <v>24</v>
      </c>
      <c r="AD36" s="17">
        <f>IF(AC35=CalcRun29!A33,CalcRun29!I23,CalcRun29!O23)</f>
        <v>0</v>
      </c>
      <c r="AE36" s="42"/>
      <c r="AF36" s="42"/>
      <c r="AG36" s="6" t="s">
        <v>23</v>
      </c>
      <c r="AH36" s="16">
        <f>IF(AI35=CalcRun29!A33,CalcRun29!H24,CalcRun29!N24)</f>
        <v>0</v>
      </c>
      <c r="AI36" s="3" t="s">
        <v>24</v>
      </c>
      <c r="AJ36" s="17">
        <f>IF(AI35=CalcRun29!A33,CalcRun29!I24,CalcRun29!O24)</f>
        <v>0</v>
      </c>
      <c r="AK36" s="42"/>
      <c r="AL36" s="42"/>
      <c r="AM36" s="6" t="s">
        <v>23</v>
      </c>
      <c r="AN36" s="16">
        <f>IF(AO35=CalcRun29!A33,CalcRun29!H25,CalcRun29!N25)</f>
        <v>0</v>
      </c>
      <c r="AO36" s="3" t="s">
        <v>24</v>
      </c>
      <c r="AP36" s="17">
        <f>IF(AO35=CalcRun29!A33,CalcRun29!I25,CalcRun29!O25)</f>
        <v>0</v>
      </c>
      <c r="AQ36" s="42"/>
      <c r="AR36" s="42"/>
      <c r="AS36" s="6" t="s">
        <v>23</v>
      </c>
      <c r="AT36" s="16">
        <f>IF(AU35=CalcRun29!A33,CalcRun29!H26,CalcRun29!N26)</f>
        <v>0</v>
      </c>
      <c r="AU36" s="3" t="s">
        <v>24</v>
      </c>
      <c r="AV36" s="17">
        <f>IF(AU35=CalcRun29!A33,CalcRun29!I26,CalcRun29!O26)</f>
        <v>0</v>
      </c>
      <c r="AW36" s="42"/>
      <c r="AX36" s="42"/>
      <c r="AY36" s="6" t="s">
        <v>23</v>
      </c>
      <c r="AZ36" s="16">
        <f>IF(BA35=CalcRun29!A33,CalcRun29!H27,CalcRun29!N27)</f>
        <v>0</v>
      </c>
      <c r="BA36" s="3" t="s">
        <v>24</v>
      </c>
      <c r="BB36" s="17">
        <f>IF(BA35=CalcRun29!A33,CalcRun29!I27,CalcRun29!O27)</f>
        <v>0</v>
      </c>
      <c r="BC36" s="42"/>
      <c r="BD36" s="42"/>
      <c r="BE36" s="6" t="s">
        <v>23</v>
      </c>
      <c r="BF36" s="16">
        <f>IF(BG35=CalcRun29!A33,CalcRun29!H28,CalcRun29!N28)</f>
        <v>0</v>
      </c>
      <c r="BG36" s="3" t="s">
        <v>24</v>
      </c>
      <c r="BH36" s="17">
        <f>IF(BG35=CalcRun29!A33,CalcRun29!I28,CalcRun29!O28)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IF(E35=CalcRun29!A33,CalcRun29!F19,CalcRun29!L19)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IF(K35=CalcRun29!A33,CalcRun29!F20,CalcRun29!L20)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IF(Q35=CalcRun29!A33,CalcRun29!F21,CalcRun29!L21)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IF(W35=CalcRun29!A33,CalcRun29!F22,CalcRun29!L22)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IF(AC35=CalcRun29!A33,CalcRun29!F23,CalcRun29!L23)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IF(AI35=CalcRun29!A33,CalcRun29!F24,CalcRun29!L24)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IF(AO35=CalcRun29!A33,CalcRun29!F25,CalcRun29!L25)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IF(AU35=CalcRun29!A33,CalcRun29!F26,CalcRun29!L26)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IF(BA35=CalcRun29!A33,CalcRun29!F27,CalcRun29!L27)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IF(BG35=CalcRun29!A33,CalcRun29!F28,CalcRun29!L28)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AiccyVQh9sVPmTkFlUkCOiP/y+i+NVFy+VHwXEd/AiUWnLFkGutSbyde8kVMCDflCy8+d5I/hWRxay/2dPQ0kg==" saltValue="KMW/qXPmTrMpRx1ZFF397w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7" priority="3" operator="containsText" text="ERROR">
      <formula>NOT(ISERROR(SEARCH("ERROR",I5)))</formula>
    </cfRule>
  </conditionalFormatting>
  <conditionalFormatting sqref="N3">
    <cfRule type="containsText" dxfId="6" priority="1" operator="containsText" text="ERROR">
      <formula>NOT(ISERROR(SEARCH("ERROR",N3)))</formula>
    </cfRule>
  </conditionalFormatting>
  <conditionalFormatting sqref="N5">
    <cfRule type="cellIs" dxfId="5" priority="4" operator="equal">
      <formula>"ERROR"</formula>
    </cfRule>
  </conditionalFormatting>
  <conditionalFormatting sqref="N4:P4">
    <cfRule type="containsText" dxfId="4" priority="2" operator="containsText" text="ERROR">
      <formula>NOT(ISERROR(SEARCH("ERROR",N4)))</formula>
    </cfRule>
  </conditionalFormatting>
  <dataValidations count="3">
    <dataValidation type="list" allowBlank="1" showInputMessage="1" showErrorMessage="1" sqref="B4" xr:uid="{DDEA4B0F-8516-4C6B-A9DD-009180AEE0B4}">
      <formula1>"2700K, 3000K, 3500K, 4000K"</formula1>
    </dataValidation>
    <dataValidation type="list" showInputMessage="1" showErrorMessage="1" sqref="B15" xr:uid="{F3EDF60F-F098-4023-BB65-72CE30811236}">
      <formula1>"(Select One), /CP, /CPSP, /HW, /HWSP"</formula1>
    </dataValidation>
    <dataValidation type="list" allowBlank="1" showInputMessage="1" showErrorMessage="1" sqref="H15 N15 T15 Z15 AF15 AL15 AR15 AX15 BD15 BJ15 BJ33 BD33 AX33 AR33 AL33 AF33 Z33 T33 N33 H33" xr:uid="{7C685FFE-585F-4C0D-8A88-6296ABD88376}">
      <formula1>"(Select One), End Cap, NATL-IP65/C90-L, NATL-IP65/C90-R, NATL-IP65/EW-03, NATL-IP65/EW-06"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8DD999-9B68-4819-AAA3-7C39E19DD0D4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8BA3B-68D5-49A0-ADEE-E067E21CF340}">
  <sheetPr codeName="Sheet60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'Run29'!D15</f>
        <v>0</v>
      </c>
      <c r="C9" s="12">
        <f>'Run29'!F15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'Run29'!J15</f>
        <v>0</v>
      </c>
      <c r="C10" s="12">
        <f>'Run29'!L15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'Run29'!P15</f>
        <v>0</v>
      </c>
      <c r="C11" s="12">
        <f>'Run29'!R15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'Run29'!V15</f>
        <v>0</v>
      </c>
      <c r="C12" s="12">
        <f>'Run29'!X15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'Run29'!AB15</f>
        <v>0</v>
      </c>
      <c r="C13" s="12">
        <f>'Run29'!AD15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'Run29'!AH15</f>
        <v>0</v>
      </c>
      <c r="C14" s="12">
        <f>'Run29'!AJ15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'Run29'!AN15</f>
        <v>0</v>
      </c>
      <c r="C15" s="12">
        <f>'Run29'!AP15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'Run29'!AT15</f>
        <v>0</v>
      </c>
      <c r="C16" s="12">
        <f>'Run29'!AV15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'Run29'!AZ15</f>
        <v>0</v>
      </c>
      <c r="C17" s="12">
        <f>'Run29'!BB15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'Run29'!BF15</f>
        <v>0</v>
      </c>
      <c r="C18" s="12">
        <f>'Run29'!BH15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'Run29'!D33</f>
        <v>0</v>
      </c>
      <c r="C19" s="12">
        <f>'Run29'!F33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'Run29'!J33</f>
        <v>0</v>
      </c>
      <c r="C20" s="12">
        <f>'Run29'!L33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'Run29'!P33</f>
        <v>0</v>
      </c>
      <c r="C21" s="12">
        <f>'Run29'!R33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'Run29'!V33</f>
        <v>0</v>
      </c>
      <c r="C22" s="12">
        <f>'Run29'!X33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'Run29'!AB33</f>
        <v>0</v>
      </c>
      <c r="C23" s="12">
        <f>'Run29'!AD33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'Run29'!AH33</f>
        <v>0</v>
      </c>
      <c r="C24" s="12">
        <f>'Run29'!AJ33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'Run29'!AN33</f>
        <v>0</v>
      </c>
      <c r="C25" s="12">
        <f>'Run29'!AP33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'Run29'!AT33</f>
        <v>0</v>
      </c>
      <c r="C26" s="12">
        <f>'Run29'!AV33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'Run29'!AZ33</f>
        <v>0</v>
      </c>
      <c r="C27" s="12">
        <f>'Run29'!BB33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'Run29'!BF33</f>
        <v>0</v>
      </c>
      <c r="C28" s="12">
        <f>'Run29'!BH33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vC8/O96XsPgO9RuXDHJKbSjJrgIaVfbTssskQmBMII/xAqktuFV+mD2yQGGUunzUA9hv+rMGvSk62UByK1yFjw==" saltValue="RZrzNEbVQfbKsAjCJjE8b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BC73F-5AE3-45D3-B174-F479094DDC77}">
  <sheetPr codeName="Sheet61">
    <pageSetUpPr autoPageBreaks="0"/>
  </sheetPr>
  <dimension ref="A1:BJ48"/>
  <sheetViews>
    <sheetView showGridLines="0" zoomScaleNormal="100" zoomScaleSheetLayoutView="55" workbookViewId="0">
      <pane ySplit="5" topLeftCell="A6" activePane="bottomLeft" state="frozen"/>
      <selection activeCell="N13" sqref="N13"/>
      <selection pane="bottomLeft" activeCell="B3" sqref="B3"/>
    </sheetView>
  </sheetViews>
  <sheetFormatPr defaultRowHeight="15" x14ac:dyDescent="0.25"/>
  <cols>
    <col min="1" max="1" width="12.28515625" customWidth="1"/>
    <col min="2" max="2" width="32.42578125" customWidth="1"/>
    <col min="3" max="3" width="9.140625" customWidth="1"/>
    <col min="4" max="4" width="10.5703125" bestFit="1" customWidth="1"/>
    <col min="5" max="5" width="8.5703125" customWidth="1"/>
    <col min="6" max="6" width="8.7109375" customWidth="1"/>
    <col min="7" max="7" width="13" bestFit="1" customWidth="1"/>
    <col min="8" max="8" width="22.85546875" customWidth="1"/>
    <col min="9" max="9" width="6.7109375" bestFit="1" customWidth="1"/>
    <col min="10" max="10" width="10.85546875" customWidth="1"/>
    <col min="11" max="11" width="13.28515625" customWidth="1"/>
    <col min="12" max="12" width="8.7109375" customWidth="1"/>
    <col min="13" max="13" width="13" bestFit="1" customWidth="1"/>
    <col min="14" max="14" width="32.140625" bestFit="1" customWidth="1"/>
    <col min="15" max="15" width="6.7109375" bestFit="1" customWidth="1"/>
    <col min="16" max="16" width="10.28515625" bestFit="1" customWidth="1"/>
    <col min="17" max="17" width="8.140625" bestFit="1" customWidth="1"/>
    <col min="18" max="18" width="8.7109375" customWidth="1"/>
    <col min="19" max="19" width="13" bestFit="1" customWidth="1"/>
    <col min="20" max="20" width="22.85546875" customWidth="1"/>
    <col min="21" max="21" width="6.7109375" bestFit="1" customWidth="1"/>
    <col min="22" max="22" width="10.28515625" bestFit="1" customWidth="1"/>
    <col min="24" max="24" width="8.7109375" customWidth="1"/>
    <col min="25" max="25" width="13" bestFit="1" customWidth="1"/>
    <col min="26" max="26" width="22.85546875" customWidth="1"/>
    <col min="27" max="27" width="6.7109375" bestFit="1" customWidth="1"/>
    <col min="28" max="28" width="10.28515625" bestFit="1" customWidth="1"/>
    <col min="30" max="30" width="8.7109375" customWidth="1"/>
    <col min="31" max="31" width="13" bestFit="1" customWidth="1"/>
    <col min="32" max="32" width="22.85546875" customWidth="1"/>
    <col min="33" max="33" width="6.7109375" bestFit="1" customWidth="1"/>
    <col min="34" max="34" width="10.28515625" bestFit="1" customWidth="1"/>
    <col min="36" max="36" width="8.7109375" customWidth="1"/>
    <col min="37" max="37" width="13" bestFit="1" customWidth="1"/>
    <col min="38" max="38" width="22.85546875" customWidth="1"/>
    <col min="39" max="39" width="6.7109375" bestFit="1" customWidth="1"/>
    <col min="40" max="40" width="10.28515625" customWidth="1"/>
    <col min="42" max="42" width="8.7109375" customWidth="1"/>
    <col min="43" max="43" width="13" bestFit="1" customWidth="1"/>
    <col min="44" max="44" width="22.85546875" customWidth="1"/>
    <col min="45" max="45" width="6.7109375" bestFit="1" customWidth="1"/>
    <col min="46" max="46" width="10.28515625" bestFit="1" customWidth="1"/>
    <col min="48" max="48" width="8.7109375" customWidth="1"/>
    <col min="49" max="49" width="13" bestFit="1" customWidth="1"/>
    <col min="50" max="50" width="22.85546875" customWidth="1"/>
    <col min="51" max="51" width="6.7109375" bestFit="1" customWidth="1"/>
    <col min="52" max="52" width="10.28515625" bestFit="1" customWidth="1"/>
    <col min="54" max="54" width="8.7109375" customWidth="1"/>
    <col min="55" max="55" width="13" bestFit="1" customWidth="1"/>
    <col min="56" max="56" width="22.85546875" customWidth="1"/>
    <col min="57" max="57" width="6.7109375" bestFit="1" customWidth="1"/>
    <col min="58" max="58" width="10.28515625" bestFit="1" customWidth="1"/>
    <col min="60" max="60" width="8.7109375" customWidth="1"/>
    <col min="61" max="61" width="13" bestFit="1" customWidth="1"/>
    <col min="62" max="62" width="22.85546875" customWidth="1"/>
  </cols>
  <sheetData>
    <row r="1" spans="1:62" ht="55.5" customHeight="1" x14ac:dyDescent="0.25"/>
    <row r="2" spans="1:62" ht="18.75" x14ac:dyDescent="0.3">
      <c r="A2" s="5" t="s">
        <v>15</v>
      </c>
      <c r="E2" s="5" t="s">
        <v>95</v>
      </c>
      <c r="Q2" s="5"/>
      <c r="W2" s="5"/>
      <c r="AC2" s="5"/>
      <c r="AI2" s="5"/>
      <c r="AO2" s="5"/>
      <c r="AU2" s="5"/>
      <c r="BA2" s="5"/>
      <c r="BG2" s="5"/>
    </row>
    <row r="3" spans="1:62" ht="21" x14ac:dyDescent="0.35">
      <c r="A3" s="3" t="s">
        <v>2</v>
      </c>
      <c r="B3" s="20"/>
      <c r="C3" s="48" t="s">
        <v>5</v>
      </c>
      <c r="D3" s="49"/>
      <c r="E3" s="55"/>
      <c r="F3" s="56"/>
      <c r="G3" s="57"/>
      <c r="H3" s="4" t="s">
        <v>11</v>
      </c>
      <c r="I3" s="50"/>
      <c r="J3" s="50"/>
      <c r="K3" s="50"/>
      <c r="L3" s="45" t="s">
        <v>549</v>
      </c>
      <c r="M3" s="46"/>
      <c r="N3" s="18" t="str">
        <f>CONCATENATE(IFERROR(CalcRun30!L30,""),Q4,"",Q5)</f>
        <v xml:space="preserve"> </v>
      </c>
      <c r="O3" s="1"/>
      <c r="P3" s="1"/>
      <c r="Q3" s="1"/>
      <c r="R3" s="1"/>
      <c r="U3" s="1"/>
      <c r="V3" s="1"/>
      <c r="W3" s="1"/>
      <c r="X3" s="1"/>
      <c r="AA3" s="1"/>
      <c r="AB3" s="1"/>
      <c r="AC3" s="1"/>
      <c r="AD3" s="1"/>
      <c r="AG3" s="1"/>
      <c r="AH3" s="1"/>
      <c r="AI3" s="1"/>
      <c r="AJ3" s="1"/>
      <c r="AM3" s="1"/>
      <c r="AN3" s="1"/>
      <c r="AO3" s="1"/>
      <c r="AP3" s="1"/>
      <c r="AS3" s="1"/>
      <c r="AT3" s="1"/>
      <c r="AU3" s="1"/>
      <c r="AV3" s="1"/>
      <c r="AY3" s="1"/>
      <c r="AZ3" s="1"/>
      <c r="BA3" s="1"/>
      <c r="BB3" s="1"/>
      <c r="BE3" s="1"/>
      <c r="BF3" s="1"/>
      <c r="BG3" s="1"/>
      <c r="BH3" s="1"/>
    </row>
    <row r="4" spans="1:62" ht="21" x14ac:dyDescent="0.35">
      <c r="A4" s="3" t="s">
        <v>3</v>
      </c>
      <c r="B4" s="21"/>
      <c r="C4" s="48" t="s">
        <v>4</v>
      </c>
      <c r="D4" s="49"/>
      <c r="E4" s="50"/>
      <c r="F4" s="50"/>
      <c r="G4" s="50"/>
      <c r="H4" s="4" t="s">
        <v>12</v>
      </c>
      <c r="I4" s="50"/>
      <c r="J4" s="50"/>
      <c r="K4" s="50"/>
      <c r="L4" s="48" t="s">
        <v>97</v>
      </c>
      <c r="M4" s="45"/>
      <c r="N4" s="25">
        <f>IF(O4&gt;456,"ERROR",O4)</f>
        <v>0</v>
      </c>
      <c r="O4" s="24">
        <f>(F19+L19+R19+X19+AD19+AJ19+AP19+AV19+BB19+BH19+F37+L37+R37+X37+AD37+AJ37+AP37+AV37+BB37+BH37)</f>
        <v>0</v>
      </c>
      <c r="P4" s="26">
        <f>ROUNDDOWN((F19+L19+R19+X19+AD19+AJ19+AP19+AV19+BB19+BH19+F37+L37+R37+X37+AD37+AJ37+AP37+AV37+BB37+BH37)*CalcRun30!B3/12,0)</f>
        <v>0</v>
      </c>
      <c r="Q4" s="26" t="str" cm="1">
        <f t="array" ref="Q4">_xlfn.IFS(B4="2700K",-927,B4="3000K",-930,B4="3500K",-935,B4="4000K",-940,B4="","")</f>
        <v/>
      </c>
      <c r="R4" s="1"/>
      <c r="U4" s="1"/>
      <c r="V4" s="1"/>
      <c r="W4" s="1"/>
      <c r="X4" s="1"/>
      <c r="AA4" s="1"/>
      <c r="AB4" s="1"/>
      <c r="AC4" s="1"/>
      <c r="AD4" s="1"/>
      <c r="AG4" s="1"/>
      <c r="AH4" s="1"/>
      <c r="AI4" s="1"/>
      <c r="AJ4" s="1"/>
      <c r="AM4" s="1"/>
      <c r="AN4" s="1"/>
      <c r="AO4" s="1"/>
      <c r="AP4" s="1"/>
      <c r="AS4" s="1"/>
      <c r="AT4" s="1"/>
      <c r="AU4" s="1"/>
      <c r="AV4" s="1"/>
      <c r="AY4" s="1"/>
      <c r="AZ4" s="1"/>
      <c r="BA4" s="1"/>
      <c r="BB4" s="1"/>
      <c r="BE4" s="1"/>
      <c r="BF4" s="1"/>
      <c r="BG4" s="1"/>
      <c r="BH4" s="1"/>
    </row>
    <row r="5" spans="1:62" ht="21" customHeight="1" x14ac:dyDescent="0.25">
      <c r="A5" s="3" t="s">
        <v>7</v>
      </c>
      <c r="B5" s="20"/>
      <c r="C5" s="48" t="s">
        <v>6</v>
      </c>
      <c r="D5" s="49"/>
      <c r="E5" s="58"/>
      <c r="F5" s="58"/>
      <c r="G5" s="58"/>
      <c r="H5" s="4"/>
      <c r="I5" s="52"/>
      <c r="J5" s="53"/>
      <c r="K5" s="54"/>
      <c r="L5" s="59" t="s">
        <v>550</v>
      </c>
      <c r="M5" s="59"/>
      <c r="N5" s="18" t="str">
        <f>IF(O5&gt;1800,"ERROR",CONCATENATE(P4,"FT"," ",P5,"IN"))</f>
        <v>0FT 0IN</v>
      </c>
      <c r="O5" s="26">
        <f>(F19+L19+R19+X19+AD19+AJ19+AP19+AV19+BB19+BH19+F37+L37+R37+X37+AD37+AJ37+AP37+AV37+BB37+BH37)*CalcRun30!B3</f>
        <v>0</v>
      </c>
      <c r="P5" s="27">
        <f>ROUND(MOD(O5,12),2)</f>
        <v>0</v>
      </c>
      <c r="Q5" s="38" t="str" cm="1">
        <f t="array" ref="Q5">_xlfn.IFS(B15="/CP","/CP",B15="/CPSP","/CPSP",B15="/HW","/HW",B15="/HWSP","/HWSP",B15="(Select One)"," ")</f>
        <v xml:space="preserve"> </v>
      </c>
      <c r="R5" s="37"/>
      <c r="S5" s="37"/>
      <c r="U5" s="1"/>
      <c r="V5" s="1"/>
      <c r="W5" s="1"/>
      <c r="X5" s="1"/>
      <c r="AA5" s="1"/>
      <c r="AB5" s="1"/>
      <c r="AC5" s="1"/>
      <c r="AD5" s="1"/>
      <c r="AG5" s="1"/>
      <c r="AH5" s="1"/>
      <c r="AI5" s="1"/>
      <c r="AJ5" s="1"/>
      <c r="AM5" s="1"/>
      <c r="AN5" s="1"/>
      <c r="AO5" s="1"/>
      <c r="AP5" s="1"/>
      <c r="AS5" s="1"/>
      <c r="AT5" s="1"/>
      <c r="AU5" s="1"/>
      <c r="AV5" s="1"/>
      <c r="AY5" s="1"/>
      <c r="AZ5" s="1"/>
      <c r="BA5" s="1"/>
      <c r="BB5" s="1"/>
      <c r="BE5" s="1"/>
      <c r="BF5" s="1"/>
      <c r="BG5" s="1"/>
      <c r="BH5" s="1"/>
    </row>
    <row r="6" spans="1:62" x14ac:dyDescent="0.25">
      <c r="A6" s="1"/>
      <c r="B6" s="1"/>
      <c r="C6" s="1"/>
      <c r="D6" s="1"/>
      <c r="E6" s="1"/>
      <c r="F6" s="1"/>
      <c r="G6" s="1"/>
      <c r="H6" s="1"/>
      <c r="I6" s="1"/>
      <c r="J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x14ac:dyDescent="0.25">
      <c r="A7" s="2" t="s">
        <v>8</v>
      </c>
      <c r="B7" s="1"/>
      <c r="C7" s="1"/>
      <c r="D7" s="1"/>
      <c r="E7" s="1"/>
      <c r="F7" s="1"/>
      <c r="G7" s="1"/>
      <c r="H7" s="2" t="s">
        <v>13</v>
      </c>
      <c r="I7" s="1"/>
      <c r="J7" s="1"/>
      <c r="M7" s="1"/>
      <c r="N7" s="2"/>
      <c r="O7" s="1"/>
      <c r="P7" s="1"/>
      <c r="Q7" s="1"/>
      <c r="R7" s="1"/>
      <c r="S7" s="1"/>
      <c r="T7" s="2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2"/>
      <c r="AG7" s="1"/>
      <c r="AH7" s="1"/>
      <c r="AI7" s="1"/>
      <c r="AJ7" s="1"/>
      <c r="AK7" s="1"/>
      <c r="AL7" s="2"/>
      <c r="AM7" s="1"/>
      <c r="AN7" s="1"/>
      <c r="AO7" s="1"/>
      <c r="AP7" s="1"/>
      <c r="AQ7" s="1"/>
      <c r="AR7" s="2"/>
      <c r="AS7" s="1"/>
      <c r="AT7" s="1"/>
      <c r="AU7" s="1"/>
      <c r="AV7" s="1"/>
      <c r="AW7" s="1"/>
      <c r="AX7" s="2"/>
      <c r="AY7" s="1"/>
      <c r="AZ7" s="1"/>
      <c r="BA7" s="1"/>
      <c r="BB7" s="1"/>
      <c r="BC7" s="1"/>
      <c r="BD7" s="2"/>
      <c r="BE7" s="1"/>
      <c r="BF7" s="1"/>
      <c r="BG7" s="1"/>
      <c r="BH7" s="1"/>
      <c r="BI7" s="1"/>
      <c r="BJ7" s="2"/>
    </row>
    <row r="8" spans="1:62" x14ac:dyDescent="0.25">
      <c r="A8" s="1" t="s">
        <v>14</v>
      </c>
      <c r="B8" s="1"/>
      <c r="C8" s="1"/>
      <c r="D8" s="1"/>
      <c r="E8" s="1"/>
      <c r="F8" s="1"/>
      <c r="G8" s="1"/>
      <c r="H8" s="1"/>
      <c r="I8" s="1"/>
      <c r="J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25">
      <c r="A9" s="1" t="s">
        <v>552</v>
      </c>
      <c r="B9" s="1"/>
      <c r="C9" s="1"/>
      <c r="D9" s="1"/>
      <c r="E9" s="1"/>
      <c r="F9" s="1"/>
      <c r="G9" s="1"/>
      <c r="H9" s="1"/>
      <c r="I9" s="1"/>
      <c r="J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x14ac:dyDescent="0.25">
      <c r="A10" s="1" t="s">
        <v>50</v>
      </c>
      <c r="B10" s="1"/>
      <c r="C10" s="1"/>
      <c r="D10" s="1"/>
      <c r="E10" s="1"/>
      <c r="F10" s="1"/>
      <c r="G10" s="1"/>
      <c r="H10" s="1"/>
      <c r="I10" s="1"/>
      <c r="J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x14ac:dyDescent="0.25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x14ac:dyDescent="0.25">
      <c r="A12" s="1" t="s">
        <v>551</v>
      </c>
      <c r="B12" s="1"/>
      <c r="C12" s="1"/>
      <c r="D12" s="1"/>
      <c r="E12" s="1"/>
      <c r="F12" s="1"/>
      <c r="G12" s="1"/>
      <c r="H12" s="1"/>
      <c r="I12" s="1"/>
      <c r="J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209.25" customHeight="1" x14ac:dyDescent="0.25"/>
    <row r="14" spans="1:62" x14ac:dyDescent="0.25">
      <c r="A14" s="41" t="s">
        <v>16</v>
      </c>
      <c r="B14" s="41"/>
      <c r="C14" s="41" t="s">
        <v>21</v>
      </c>
      <c r="D14" s="41"/>
      <c r="E14" s="41"/>
      <c r="F14" s="41"/>
      <c r="G14" s="41" t="s">
        <v>10</v>
      </c>
      <c r="H14" s="41"/>
      <c r="I14" s="41" t="s">
        <v>31</v>
      </c>
      <c r="J14" s="41"/>
      <c r="K14" s="41"/>
      <c r="L14" s="41"/>
      <c r="M14" s="41" t="s">
        <v>10</v>
      </c>
      <c r="N14" s="41"/>
      <c r="O14" s="41" t="s">
        <v>32</v>
      </c>
      <c r="P14" s="41"/>
      <c r="Q14" s="41"/>
      <c r="R14" s="41"/>
      <c r="S14" s="41" t="s">
        <v>10</v>
      </c>
      <c r="T14" s="41"/>
      <c r="U14" s="41" t="s">
        <v>33</v>
      </c>
      <c r="V14" s="41"/>
      <c r="W14" s="41"/>
      <c r="X14" s="41"/>
      <c r="Y14" s="41" t="s">
        <v>10</v>
      </c>
      <c r="Z14" s="41"/>
      <c r="AA14" s="41" t="s">
        <v>34</v>
      </c>
      <c r="AB14" s="41"/>
      <c r="AC14" s="41"/>
      <c r="AD14" s="41"/>
      <c r="AE14" s="41" t="s">
        <v>10</v>
      </c>
      <c r="AF14" s="41"/>
      <c r="AG14" s="41" t="s">
        <v>35</v>
      </c>
      <c r="AH14" s="41"/>
      <c r="AI14" s="41"/>
      <c r="AJ14" s="41"/>
      <c r="AK14" s="41" t="s">
        <v>10</v>
      </c>
      <c r="AL14" s="41"/>
      <c r="AM14" s="41" t="s">
        <v>36</v>
      </c>
      <c r="AN14" s="41"/>
      <c r="AO14" s="41"/>
      <c r="AP14" s="41"/>
      <c r="AQ14" s="41" t="s">
        <v>10</v>
      </c>
      <c r="AR14" s="41"/>
      <c r="AS14" s="41" t="s">
        <v>37</v>
      </c>
      <c r="AT14" s="41"/>
      <c r="AU14" s="41"/>
      <c r="AV14" s="41"/>
      <c r="AW14" s="41" t="s">
        <v>10</v>
      </c>
      <c r="AX14" s="41"/>
      <c r="AY14" s="41" t="s">
        <v>38</v>
      </c>
      <c r="AZ14" s="41"/>
      <c r="BA14" s="41"/>
      <c r="BB14" s="41"/>
      <c r="BC14" s="41" t="s">
        <v>10</v>
      </c>
      <c r="BD14" s="41"/>
      <c r="BE14" s="41" t="s">
        <v>49</v>
      </c>
      <c r="BF14" s="41"/>
      <c r="BG14" s="41"/>
      <c r="BH14" s="41"/>
      <c r="BI14" s="41" t="s">
        <v>10</v>
      </c>
      <c r="BJ14" s="41"/>
    </row>
    <row r="15" spans="1:62" ht="15.75" x14ac:dyDescent="0.25">
      <c r="A15" s="3" t="s">
        <v>22</v>
      </c>
      <c r="B15" s="22" t="s">
        <v>51</v>
      </c>
      <c r="C15" s="3" t="s">
        <v>23</v>
      </c>
      <c r="D15" s="23">
        <v>0</v>
      </c>
      <c r="E15" s="3" t="s">
        <v>24</v>
      </c>
      <c r="F15" s="23">
        <v>0</v>
      </c>
      <c r="G15" s="3" t="s">
        <v>22</v>
      </c>
      <c r="H15" s="22" t="s">
        <v>51</v>
      </c>
      <c r="I15" s="3" t="s">
        <v>23</v>
      </c>
      <c r="J15" s="23">
        <v>0</v>
      </c>
      <c r="K15" s="3" t="s">
        <v>24</v>
      </c>
      <c r="L15" s="23">
        <v>0</v>
      </c>
      <c r="M15" s="3" t="s">
        <v>22</v>
      </c>
      <c r="N15" s="22" t="s">
        <v>51</v>
      </c>
      <c r="O15" s="3" t="s">
        <v>23</v>
      </c>
      <c r="P15" s="23">
        <v>0</v>
      </c>
      <c r="Q15" s="3" t="s">
        <v>24</v>
      </c>
      <c r="R15" s="23">
        <v>0</v>
      </c>
      <c r="S15" s="3" t="s">
        <v>22</v>
      </c>
      <c r="T15" s="22" t="s">
        <v>51</v>
      </c>
      <c r="U15" s="3" t="s">
        <v>23</v>
      </c>
      <c r="V15" s="23">
        <v>0</v>
      </c>
      <c r="W15" s="3" t="s">
        <v>24</v>
      </c>
      <c r="X15" s="23">
        <v>0</v>
      </c>
      <c r="Y15" s="3" t="s">
        <v>22</v>
      </c>
      <c r="Z15" s="22" t="s">
        <v>51</v>
      </c>
      <c r="AA15" s="3" t="s">
        <v>23</v>
      </c>
      <c r="AB15" s="23">
        <v>0</v>
      </c>
      <c r="AC15" s="3" t="s">
        <v>24</v>
      </c>
      <c r="AD15" s="23">
        <v>0</v>
      </c>
      <c r="AE15" s="3" t="s">
        <v>22</v>
      </c>
      <c r="AF15" s="22" t="s">
        <v>51</v>
      </c>
      <c r="AG15" s="3" t="s">
        <v>23</v>
      </c>
      <c r="AH15" s="23">
        <v>0</v>
      </c>
      <c r="AI15" s="3" t="s">
        <v>24</v>
      </c>
      <c r="AJ15" s="23">
        <v>0</v>
      </c>
      <c r="AK15" s="3" t="s">
        <v>22</v>
      </c>
      <c r="AL15" s="22" t="s">
        <v>51</v>
      </c>
      <c r="AM15" s="3" t="s">
        <v>23</v>
      </c>
      <c r="AN15" s="23">
        <v>0</v>
      </c>
      <c r="AO15" s="3" t="s">
        <v>24</v>
      </c>
      <c r="AP15" s="23">
        <v>0</v>
      </c>
      <c r="AQ15" s="3" t="s">
        <v>22</v>
      </c>
      <c r="AR15" s="22" t="s">
        <v>51</v>
      </c>
      <c r="AS15" s="3" t="s">
        <v>23</v>
      </c>
      <c r="AT15" s="23">
        <v>0</v>
      </c>
      <c r="AU15" s="3" t="s">
        <v>24</v>
      </c>
      <c r="AV15" s="23">
        <v>0</v>
      </c>
      <c r="AW15" s="3" t="s">
        <v>22</v>
      </c>
      <c r="AX15" s="22" t="s">
        <v>51</v>
      </c>
      <c r="AY15" s="3" t="s">
        <v>23</v>
      </c>
      <c r="AZ15" s="23">
        <v>0</v>
      </c>
      <c r="BA15" s="3" t="s">
        <v>24</v>
      </c>
      <c r="BB15" s="23">
        <v>0</v>
      </c>
      <c r="BC15" s="3" t="s">
        <v>22</v>
      </c>
      <c r="BD15" s="22" t="s">
        <v>51</v>
      </c>
      <c r="BE15" s="3" t="s">
        <v>23</v>
      </c>
      <c r="BF15" s="23">
        <v>0</v>
      </c>
      <c r="BG15" s="3" t="s">
        <v>24</v>
      </c>
      <c r="BH15" s="23">
        <v>0</v>
      </c>
      <c r="BI15" s="3" t="s">
        <v>22</v>
      </c>
      <c r="BJ15" s="22" t="s">
        <v>51</v>
      </c>
    </row>
    <row r="16" spans="1:62" ht="15.75" customHeight="1" x14ac:dyDescent="0.25">
      <c r="A16" s="51" t="s">
        <v>17</v>
      </c>
      <c r="B16" s="51"/>
      <c r="C16" s="43" t="s">
        <v>25</v>
      </c>
      <c r="D16" s="43"/>
      <c r="E16" s="43"/>
      <c r="F16" s="44"/>
      <c r="G16" s="42" t="s">
        <v>26</v>
      </c>
      <c r="H16" s="42"/>
      <c r="I16" s="43" t="s">
        <v>25</v>
      </c>
      <c r="J16" s="43"/>
      <c r="K16" s="43"/>
      <c r="L16" s="44"/>
      <c r="M16" s="42" t="s">
        <v>26</v>
      </c>
      <c r="N16" s="42"/>
      <c r="O16" s="43" t="s">
        <v>25</v>
      </c>
      <c r="P16" s="43"/>
      <c r="Q16" s="43"/>
      <c r="R16" s="44"/>
      <c r="S16" s="42" t="s">
        <v>26</v>
      </c>
      <c r="T16" s="42"/>
      <c r="U16" s="43" t="s">
        <v>25</v>
      </c>
      <c r="V16" s="43"/>
      <c r="W16" s="43"/>
      <c r="X16" s="44"/>
      <c r="Y16" s="42" t="s">
        <v>26</v>
      </c>
      <c r="Z16" s="42"/>
      <c r="AA16" s="43" t="s">
        <v>25</v>
      </c>
      <c r="AB16" s="43"/>
      <c r="AC16" s="43"/>
      <c r="AD16" s="44"/>
      <c r="AE16" s="42" t="s">
        <v>26</v>
      </c>
      <c r="AF16" s="42"/>
      <c r="AG16" s="43" t="s">
        <v>25</v>
      </c>
      <c r="AH16" s="43"/>
      <c r="AI16" s="43"/>
      <c r="AJ16" s="44"/>
      <c r="AK16" s="42" t="s">
        <v>26</v>
      </c>
      <c r="AL16" s="42"/>
      <c r="AM16" s="43" t="s">
        <v>25</v>
      </c>
      <c r="AN16" s="43"/>
      <c r="AO16" s="43"/>
      <c r="AP16" s="44"/>
      <c r="AQ16" s="42" t="s">
        <v>26</v>
      </c>
      <c r="AR16" s="42"/>
      <c r="AS16" s="43" t="s">
        <v>25</v>
      </c>
      <c r="AT16" s="43"/>
      <c r="AU16" s="43"/>
      <c r="AV16" s="44"/>
      <c r="AW16" s="42" t="s">
        <v>26</v>
      </c>
      <c r="AX16" s="42"/>
      <c r="AY16" s="43" t="s">
        <v>25</v>
      </c>
      <c r="AZ16" s="43"/>
      <c r="BA16" s="43"/>
      <c r="BB16" s="44"/>
      <c r="BC16" s="42" t="s">
        <v>26</v>
      </c>
      <c r="BD16" s="42"/>
      <c r="BE16" s="43" t="s">
        <v>25</v>
      </c>
      <c r="BF16" s="43"/>
      <c r="BG16" s="43"/>
      <c r="BH16" s="44"/>
      <c r="BI16" s="42" t="s">
        <v>26</v>
      </c>
      <c r="BJ16" s="42"/>
    </row>
    <row r="17" spans="1:62" ht="15" customHeight="1" x14ac:dyDescent="0.25">
      <c r="A17" s="51"/>
      <c r="B17" s="51"/>
      <c r="G17" s="42"/>
      <c r="H17" s="42"/>
      <c r="M17" s="42"/>
      <c r="N17" s="42"/>
      <c r="S17" s="42"/>
      <c r="T17" s="42"/>
      <c r="Y17" s="42"/>
      <c r="Z17" s="42"/>
      <c r="AE17" s="42"/>
      <c r="AF17" s="42"/>
      <c r="AK17" s="42"/>
      <c r="AL17" s="42"/>
      <c r="AQ17" s="42"/>
      <c r="AR17" s="42"/>
      <c r="AW17" s="42"/>
      <c r="AX17" s="42"/>
      <c r="BC17" s="42"/>
      <c r="BD17" s="42"/>
      <c r="BI17" s="42"/>
      <c r="BJ17" s="42"/>
    </row>
    <row r="18" spans="1:62" ht="15" customHeight="1" x14ac:dyDescent="0.25">
      <c r="A18" s="51"/>
      <c r="B18" s="51"/>
      <c r="C18" s="3" t="s">
        <v>23</v>
      </c>
      <c r="D18" s="16">
        <f>IF(E17=CalcRun30!A33,CalcRun30!H9,CalcRun30!N9)</f>
        <v>0</v>
      </c>
      <c r="E18" s="3" t="s">
        <v>24</v>
      </c>
      <c r="F18" s="17">
        <f>IF(E17=CalcRun30!A33,CalcRun30!I9,CalcRun30!O9)</f>
        <v>0</v>
      </c>
      <c r="G18" s="42"/>
      <c r="H18" s="42"/>
      <c r="I18" s="6" t="s">
        <v>23</v>
      </c>
      <c r="J18" s="16">
        <f>IF(K17=CalcRun30!A33,CalcRun30!H10,CalcRun30!N10)</f>
        <v>0</v>
      </c>
      <c r="K18" s="3" t="s">
        <v>24</v>
      </c>
      <c r="L18" s="17">
        <f>IF(K17=CalcRun30!A33,CalcRun30!I10,CalcRun30!O10)</f>
        <v>0</v>
      </c>
      <c r="M18" s="42"/>
      <c r="N18" s="42"/>
      <c r="O18" s="6" t="s">
        <v>23</v>
      </c>
      <c r="P18" s="16">
        <f>IF(Q17=CalcRun30!A33,CalcRun30!H11,CalcRun30!N11)</f>
        <v>0</v>
      </c>
      <c r="Q18" s="3" t="s">
        <v>24</v>
      </c>
      <c r="R18" s="17">
        <f>IF(Q17=CalcRun30!A33,CalcRun30!I11,CalcRun30!O11)</f>
        <v>0</v>
      </c>
      <c r="S18" s="42"/>
      <c r="T18" s="42"/>
      <c r="U18" s="6" t="s">
        <v>23</v>
      </c>
      <c r="V18" s="16">
        <f>IF(W17=CalcRun30!A33,CalcRun30!H12,CalcRun30!N12)</f>
        <v>0</v>
      </c>
      <c r="W18" s="3" t="s">
        <v>24</v>
      </c>
      <c r="X18" s="17">
        <f>IF(W17=CalcRun30!A33,CalcRun30!I12,CalcRun30!O12)</f>
        <v>0</v>
      </c>
      <c r="Y18" s="42"/>
      <c r="Z18" s="42"/>
      <c r="AA18" s="6" t="s">
        <v>23</v>
      </c>
      <c r="AB18" s="16">
        <f>IF(AC17=CalcRun30!A33,CalcRun30!H13,CalcRun30!N13)</f>
        <v>0</v>
      </c>
      <c r="AC18" s="3" t="s">
        <v>24</v>
      </c>
      <c r="AD18" s="17">
        <f>IF(AC17=CalcRun30!A33,CalcRun30!I13,CalcRun30!O13)</f>
        <v>0</v>
      </c>
      <c r="AE18" s="42"/>
      <c r="AF18" s="42"/>
      <c r="AG18" s="6" t="s">
        <v>23</v>
      </c>
      <c r="AH18" s="16">
        <f>IF(AI17=CalcRun30!A33,CalcRun30!H14,CalcRun30!N14)</f>
        <v>0</v>
      </c>
      <c r="AI18" s="3" t="s">
        <v>24</v>
      </c>
      <c r="AJ18" s="17">
        <f>IF(AI17=CalcRun30!A33,CalcRun30!I14,CalcRun30!O14)</f>
        <v>0</v>
      </c>
      <c r="AK18" s="42"/>
      <c r="AL18" s="42"/>
      <c r="AM18" s="6" t="s">
        <v>23</v>
      </c>
      <c r="AN18" s="16">
        <f>IF(AO17=CalcRun30!A33,CalcRun30!H15,CalcRun30!N15)</f>
        <v>0</v>
      </c>
      <c r="AO18" s="3" t="s">
        <v>24</v>
      </c>
      <c r="AP18" s="17">
        <f>IF(AO17=CalcRun30!A33,CalcRun30!I15,CalcRun30!O15)</f>
        <v>0</v>
      </c>
      <c r="AQ18" s="42"/>
      <c r="AR18" s="42"/>
      <c r="AS18" s="6" t="s">
        <v>23</v>
      </c>
      <c r="AT18" s="16">
        <f>IF(AU17=CalcRun30!A33,CalcRun30!H16,CalcRun30!N16)</f>
        <v>0</v>
      </c>
      <c r="AU18" s="3" t="s">
        <v>24</v>
      </c>
      <c r="AV18" s="17">
        <f>IF(AU17=CalcRun30!A33,CalcRun30!I16,CalcRun30!O16)</f>
        <v>0</v>
      </c>
      <c r="AW18" s="42"/>
      <c r="AX18" s="42"/>
      <c r="AY18" s="6" t="s">
        <v>23</v>
      </c>
      <c r="AZ18" s="16">
        <f>IF(BA17=CalcRun30!A33,CalcRun30!H17,CalcRun30!N17)</f>
        <v>0</v>
      </c>
      <c r="BA18" s="3" t="s">
        <v>24</v>
      </c>
      <c r="BB18" s="17">
        <f>IF(BA17=CalcRun30!A33,CalcRun30!I17,CalcRun30!O17)</f>
        <v>0</v>
      </c>
      <c r="BC18" s="42"/>
      <c r="BD18" s="42"/>
      <c r="BE18" s="6" t="s">
        <v>23</v>
      </c>
      <c r="BF18" s="16">
        <f>IF(BG17=CalcRun30!A33,CalcRun30!H18,CalcRun30!N18)</f>
        <v>0</v>
      </c>
      <c r="BG18" s="3" t="s">
        <v>24</v>
      </c>
      <c r="BH18" s="17">
        <f>IF(BG17=CalcRun30!A33,CalcRun30!I18,CalcRun30!O18)</f>
        <v>0</v>
      </c>
      <c r="BI18" s="42"/>
      <c r="BJ18" s="42"/>
    </row>
    <row r="19" spans="1:62" x14ac:dyDescent="0.25">
      <c r="A19" s="51" t="s">
        <v>18</v>
      </c>
      <c r="B19" s="51"/>
      <c r="C19" s="40" t="s">
        <v>52</v>
      </c>
      <c r="D19" s="40"/>
      <c r="E19" s="40"/>
      <c r="F19" s="16">
        <f>IF(E17=CalcRun30!A33,CalcRun30!F9,CalcRun30!L9)</f>
        <v>0</v>
      </c>
      <c r="G19" s="39" t="s">
        <v>28</v>
      </c>
      <c r="H19" s="39"/>
      <c r="I19" s="40" t="s">
        <v>52</v>
      </c>
      <c r="J19" s="40"/>
      <c r="K19" s="40"/>
      <c r="L19" s="16">
        <f>IF(K17=CalcRun30!A33,CalcRun30!F10,CalcRun30!L10)</f>
        <v>0</v>
      </c>
      <c r="M19" s="39" t="s">
        <v>28</v>
      </c>
      <c r="N19" s="39"/>
      <c r="O19" s="40" t="s">
        <v>52</v>
      </c>
      <c r="P19" s="40"/>
      <c r="Q19" s="40"/>
      <c r="R19" s="16">
        <f>IF(Q17=CalcRun30!A33,CalcRun30!F11,CalcRun30!L11)</f>
        <v>0</v>
      </c>
      <c r="S19" s="39" t="s">
        <v>28</v>
      </c>
      <c r="T19" s="39"/>
      <c r="U19" s="40" t="s">
        <v>52</v>
      </c>
      <c r="V19" s="40"/>
      <c r="W19" s="40"/>
      <c r="X19" s="16">
        <f>IF(W17=CalcRun30!A33,CalcRun30!F12,CalcRun30!L12)</f>
        <v>0</v>
      </c>
      <c r="Y19" s="39" t="s">
        <v>28</v>
      </c>
      <c r="Z19" s="39"/>
      <c r="AA19" s="40" t="s">
        <v>52</v>
      </c>
      <c r="AB19" s="40"/>
      <c r="AC19" s="40"/>
      <c r="AD19" s="16">
        <f>IF(AC17=CalcRun30!A33,CalcRun30!F13,CalcRun30!L13)</f>
        <v>0</v>
      </c>
      <c r="AE19" s="39" t="s">
        <v>28</v>
      </c>
      <c r="AF19" s="39"/>
      <c r="AG19" s="40" t="s">
        <v>52</v>
      </c>
      <c r="AH19" s="40"/>
      <c r="AI19" s="40"/>
      <c r="AJ19" s="16">
        <f>IF(AI17=CalcRun30!A33,CalcRun30!F14,CalcRun30!L14)</f>
        <v>0</v>
      </c>
      <c r="AK19" s="39" t="s">
        <v>28</v>
      </c>
      <c r="AL19" s="39"/>
      <c r="AM19" s="40" t="s">
        <v>52</v>
      </c>
      <c r="AN19" s="40"/>
      <c r="AO19" s="40"/>
      <c r="AP19" s="16">
        <f>IF(AO17=CalcRun30!A33,CalcRun30!F15,CalcRun30!L15)</f>
        <v>0</v>
      </c>
      <c r="AQ19" s="39" t="s">
        <v>28</v>
      </c>
      <c r="AR19" s="39"/>
      <c r="AS19" s="40" t="s">
        <v>52</v>
      </c>
      <c r="AT19" s="40"/>
      <c r="AU19" s="40"/>
      <c r="AV19" s="16">
        <f>IF(AU17=CalcRun30!A33,CalcRun30!F16,CalcRun30!L16)</f>
        <v>0</v>
      </c>
      <c r="AW19" s="39" t="s">
        <v>28</v>
      </c>
      <c r="AX19" s="39"/>
      <c r="AY19" s="40" t="s">
        <v>52</v>
      </c>
      <c r="AZ19" s="40"/>
      <c r="BA19" s="40"/>
      <c r="BB19" s="16">
        <f>IF(BA17=CalcRun30!A33,CalcRun30!F17,CalcRun30!L17)</f>
        <v>0</v>
      </c>
      <c r="BC19" s="39" t="s">
        <v>28</v>
      </c>
      <c r="BD19" s="39"/>
      <c r="BE19" s="40" t="s">
        <v>52</v>
      </c>
      <c r="BF19" s="40"/>
      <c r="BG19" s="40"/>
      <c r="BH19" s="16">
        <f>IF(BG17=CalcRun30!A33,CalcRun30!F18,CalcRun30!L18)</f>
        <v>0</v>
      </c>
      <c r="BI19" s="39" t="s">
        <v>28</v>
      </c>
      <c r="BJ19" s="39"/>
    </row>
    <row r="20" spans="1:62" ht="15" customHeight="1" x14ac:dyDescent="0.25">
      <c r="A20" s="51"/>
      <c r="B20" s="51"/>
      <c r="G20" s="39"/>
      <c r="H20" s="39"/>
      <c r="M20" s="39"/>
      <c r="N20" s="39"/>
      <c r="S20" s="39"/>
      <c r="T20" s="39"/>
      <c r="Y20" s="39"/>
      <c r="Z20" s="39"/>
      <c r="AE20" s="39"/>
      <c r="AF20" s="39"/>
      <c r="AK20" s="39"/>
      <c r="AL20" s="39"/>
      <c r="AQ20" s="39"/>
      <c r="AR20" s="39"/>
      <c r="AW20" s="39"/>
      <c r="AX20" s="39"/>
      <c r="BC20" s="39"/>
      <c r="BD20" s="39"/>
      <c r="BI20" s="39"/>
      <c r="BJ20" s="39"/>
    </row>
    <row r="21" spans="1:62" ht="15" customHeight="1" x14ac:dyDescent="0.25">
      <c r="A21" s="51"/>
      <c r="B21" s="51"/>
      <c r="G21" s="39"/>
      <c r="H21" s="39"/>
      <c r="M21" s="39"/>
      <c r="N21" s="39"/>
      <c r="S21" s="39"/>
      <c r="T21" s="39"/>
      <c r="Y21" s="39"/>
      <c r="Z21" s="39"/>
      <c r="AE21" s="39"/>
      <c r="AF21" s="39"/>
      <c r="AK21" s="39"/>
      <c r="AL21" s="39"/>
      <c r="AQ21" s="39"/>
      <c r="AR21" s="39"/>
      <c r="AW21" s="39"/>
      <c r="AX21" s="39"/>
      <c r="BC21" s="39"/>
      <c r="BD21" s="39"/>
      <c r="BI21" s="39"/>
      <c r="BJ21" s="39"/>
    </row>
    <row r="22" spans="1:62" ht="15.75" customHeight="1" x14ac:dyDescent="0.25">
      <c r="A22" s="51" t="s">
        <v>19</v>
      </c>
      <c r="B22" s="51"/>
      <c r="G22" s="39" t="s">
        <v>29</v>
      </c>
      <c r="H22" s="39"/>
      <c r="M22" s="39" t="s">
        <v>29</v>
      </c>
      <c r="N22" s="39"/>
      <c r="S22" s="39" t="s">
        <v>29</v>
      </c>
      <c r="T22" s="39"/>
      <c r="Y22" s="39" t="s">
        <v>29</v>
      </c>
      <c r="Z22" s="39"/>
      <c r="AE22" s="39" t="s">
        <v>29</v>
      </c>
      <c r="AF22" s="39"/>
      <c r="AK22" s="39" t="s">
        <v>29</v>
      </c>
      <c r="AL22" s="39"/>
      <c r="AQ22" s="39" t="s">
        <v>29</v>
      </c>
      <c r="AR22" s="39"/>
      <c r="AW22" s="39" t="s">
        <v>29</v>
      </c>
      <c r="AX22" s="39"/>
      <c r="BC22" s="39" t="s">
        <v>29</v>
      </c>
      <c r="BD22" s="39"/>
      <c r="BI22" s="39" t="s">
        <v>29</v>
      </c>
      <c r="BJ22" s="39"/>
    </row>
    <row r="23" spans="1:62" ht="15" customHeight="1" x14ac:dyDescent="0.25">
      <c r="A23" s="51"/>
      <c r="B23" s="51"/>
      <c r="G23" s="39"/>
      <c r="H23" s="39"/>
      <c r="M23" s="39"/>
      <c r="N23" s="39"/>
      <c r="S23" s="39"/>
      <c r="T23" s="39"/>
      <c r="Y23" s="39"/>
      <c r="Z23" s="39"/>
      <c r="AE23" s="39"/>
      <c r="AF23" s="39"/>
      <c r="AK23" s="39"/>
      <c r="AL23" s="39"/>
      <c r="AQ23" s="39"/>
      <c r="AR23" s="39"/>
      <c r="AW23" s="39"/>
      <c r="AX23" s="39"/>
      <c r="BC23" s="39"/>
      <c r="BD23" s="39"/>
      <c r="BI23" s="39"/>
      <c r="BJ23" s="39"/>
    </row>
    <row r="24" spans="1:62" ht="15" customHeight="1" x14ac:dyDescent="0.25">
      <c r="A24" s="51"/>
      <c r="B24" s="51"/>
      <c r="G24" s="39"/>
      <c r="H24" s="39"/>
      <c r="M24" s="39"/>
      <c r="N24" s="39"/>
      <c r="S24" s="39"/>
      <c r="T24" s="39"/>
      <c r="Y24" s="39"/>
      <c r="Z24" s="39"/>
      <c r="AE24" s="39"/>
      <c r="AF24" s="39"/>
      <c r="AK24" s="39"/>
      <c r="AL24" s="39"/>
      <c r="AQ24" s="39"/>
      <c r="AR24" s="39"/>
      <c r="AW24" s="39"/>
      <c r="AX24" s="39"/>
      <c r="BC24" s="39"/>
      <c r="BD24" s="39"/>
      <c r="BI24" s="39"/>
      <c r="BJ24" s="39"/>
    </row>
    <row r="25" spans="1:62" ht="15.75" customHeight="1" x14ac:dyDescent="0.25">
      <c r="A25" s="51" t="s">
        <v>20</v>
      </c>
      <c r="B25" s="51"/>
      <c r="G25" s="39" t="s">
        <v>30</v>
      </c>
      <c r="H25" s="39"/>
      <c r="M25" s="39" t="s">
        <v>30</v>
      </c>
      <c r="N25" s="39"/>
      <c r="S25" s="39" t="s">
        <v>30</v>
      </c>
      <c r="T25" s="39"/>
      <c r="Y25" s="39" t="s">
        <v>30</v>
      </c>
      <c r="Z25" s="39"/>
      <c r="AE25" s="39" t="s">
        <v>30</v>
      </c>
      <c r="AF25" s="39"/>
      <c r="AK25" s="39" t="s">
        <v>30</v>
      </c>
      <c r="AL25" s="39"/>
      <c r="AQ25" s="39" t="s">
        <v>30</v>
      </c>
      <c r="AR25" s="39"/>
      <c r="AW25" s="39" t="s">
        <v>30</v>
      </c>
      <c r="AX25" s="39"/>
      <c r="BC25" s="39" t="s">
        <v>30</v>
      </c>
      <c r="BD25" s="39"/>
      <c r="BI25" s="39" t="s">
        <v>30</v>
      </c>
      <c r="BJ25" s="39"/>
    </row>
    <row r="26" spans="1:62" ht="15" customHeight="1" x14ac:dyDescent="0.25">
      <c r="A26" s="51"/>
      <c r="B26" s="51"/>
      <c r="G26" s="39"/>
      <c r="H26" s="39"/>
      <c r="M26" s="39"/>
      <c r="N26" s="39"/>
      <c r="S26" s="39"/>
      <c r="T26" s="39"/>
      <c r="Y26" s="39"/>
      <c r="Z26" s="39"/>
      <c r="AE26" s="39"/>
      <c r="AF26" s="39"/>
      <c r="AK26" s="39"/>
      <c r="AL26" s="39"/>
      <c r="AQ26" s="39"/>
      <c r="AR26" s="39"/>
      <c r="AW26" s="39"/>
      <c r="AX26" s="39"/>
      <c r="BC26" s="39"/>
      <c r="BD26" s="39"/>
      <c r="BI26" s="39"/>
      <c r="BJ26" s="39"/>
    </row>
    <row r="27" spans="1:62" ht="15" customHeight="1" x14ac:dyDescent="0.25">
      <c r="A27" s="51"/>
      <c r="B27" s="51"/>
      <c r="G27" s="39"/>
      <c r="H27" s="39"/>
      <c r="M27" s="39"/>
      <c r="N27" s="39"/>
      <c r="S27" s="39"/>
      <c r="T27" s="39"/>
      <c r="Y27" s="39"/>
      <c r="Z27" s="39"/>
      <c r="AE27" s="39"/>
      <c r="AF27" s="39"/>
      <c r="AK27" s="39"/>
      <c r="AL27" s="39"/>
      <c r="AQ27" s="39"/>
      <c r="AR27" s="39"/>
      <c r="AW27" s="39"/>
      <c r="AX27" s="39"/>
      <c r="BC27" s="39"/>
      <c r="BD27" s="39"/>
      <c r="BI27" s="39"/>
      <c r="BJ27" s="39"/>
    </row>
    <row r="28" spans="1:62" ht="15" customHeight="1" x14ac:dyDescent="0.25">
      <c r="B28" s="8"/>
      <c r="C28" s="8"/>
      <c r="G28" s="39" t="s">
        <v>27</v>
      </c>
      <c r="H28" s="39"/>
      <c r="M28" s="39" t="s">
        <v>27</v>
      </c>
      <c r="N28" s="39"/>
      <c r="O28" s="8"/>
      <c r="S28" s="39" t="s">
        <v>27</v>
      </c>
      <c r="T28" s="39"/>
      <c r="U28" s="8"/>
      <c r="Y28" s="39" t="s">
        <v>27</v>
      </c>
      <c r="Z28" s="39"/>
      <c r="AA28" s="8"/>
      <c r="AE28" s="39" t="s">
        <v>27</v>
      </c>
      <c r="AF28" s="39"/>
      <c r="AG28" s="8"/>
      <c r="AK28" s="39" t="s">
        <v>27</v>
      </c>
      <c r="AL28" s="39"/>
      <c r="AM28" s="8"/>
      <c r="AQ28" s="39" t="s">
        <v>27</v>
      </c>
      <c r="AR28" s="39"/>
      <c r="AS28" s="8"/>
      <c r="AW28" s="39" t="s">
        <v>27</v>
      </c>
      <c r="AX28" s="39"/>
      <c r="AY28" s="8"/>
      <c r="BC28" s="39" t="s">
        <v>27</v>
      </c>
      <c r="BD28" s="39"/>
      <c r="BE28" s="8"/>
      <c r="BI28" s="39" t="s">
        <v>27</v>
      </c>
      <c r="BJ28" s="39"/>
    </row>
    <row r="29" spans="1:62" ht="15" customHeight="1" x14ac:dyDescent="0.25">
      <c r="B29" s="8"/>
      <c r="C29" s="8"/>
      <c r="G29" s="39"/>
      <c r="H29" s="39"/>
      <c r="M29" s="39"/>
      <c r="N29" s="39"/>
      <c r="O29" s="8"/>
      <c r="S29" s="39"/>
      <c r="T29" s="39"/>
      <c r="U29" s="8"/>
      <c r="Y29" s="39"/>
      <c r="Z29" s="39"/>
      <c r="AA29" s="8"/>
      <c r="AE29" s="39"/>
      <c r="AF29" s="39"/>
      <c r="AG29" s="8"/>
      <c r="AK29" s="39"/>
      <c r="AL29" s="39"/>
      <c r="AM29" s="8"/>
      <c r="AQ29" s="39"/>
      <c r="AR29" s="39"/>
      <c r="AS29" s="8"/>
      <c r="AW29" s="39"/>
      <c r="AX29" s="39"/>
      <c r="AY29" s="8"/>
      <c r="BC29" s="39"/>
      <c r="BD29" s="39"/>
      <c r="BE29" s="8"/>
      <c r="BI29" s="39"/>
      <c r="BJ29" s="39"/>
    </row>
    <row r="30" spans="1:62" ht="15" customHeight="1" x14ac:dyDescent="0.25">
      <c r="B30" s="8"/>
      <c r="C30" s="8"/>
      <c r="G30" s="39"/>
      <c r="H30" s="39"/>
      <c r="M30" s="39"/>
      <c r="N30" s="39"/>
      <c r="O30" s="8"/>
      <c r="S30" s="39"/>
      <c r="T30" s="39"/>
      <c r="U30" s="8"/>
      <c r="Y30" s="39"/>
      <c r="Z30" s="39"/>
      <c r="AA30" s="8"/>
      <c r="AE30" s="39"/>
      <c r="AF30" s="39"/>
      <c r="AG30" s="8"/>
      <c r="AK30" s="39"/>
      <c r="AL30" s="39"/>
      <c r="AM30" s="8"/>
      <c r="AQ30" s="39"/>
      <c r="AR30" s="39"/>
      <c r="AS30" s="8"/>
      <c r="AW30" s="39"/>
      <c r="AX30" s="39"/>
      <c r="AY30" s="8"/>
      <c r="BC30" s="39"/>
      <c r="BD30" s="39"/>
      <c r="BE30" s="8"/>
      <c r="BI30" s="39"/>
      <c r="BJ30" s="39"/>
    </row>
    <row r="32" spans="1:62" ht="15.75" x14ac:dyDescent="0.25">
      <c r="A32" s="8"/>
      <c r="B32" s="8"/>
      <c r="C32" s="41" t="s">
        <v>39</v>
      </c>
      <c r="D32" s="41"/>
      <c r="E32" s="41"/>
      <c r="F32" s="41"/>
      <c r="G32" s="41" t="s">
        <v>10</v>
      </c>
      <c r="H32" s="41"/>
      <c r="I32" s="41" t="s">
        <v>40</v>
      </c>
      <c r="J32" s="41"/>
      <c r="K32" s="41"/>
      <c r="L32" s="41"/>
      <c r="M32" s="41" t="s">
        <v>10</v>
      </c>
      <c r="N32" s="41"/>
      <c r="O32" s="41" t="s">
        <v>41</v>
      </c>
      <c r="P32" s="41"/>
      <c r="Q32" s="41"/>
      <c r="R32" s="41"/>
      <c r="S32" s="41" t="s">
        <v>10</v>
      </c>
      <c r="T32" s="41"/>
      <c r="U32" s="41" t="s">
        <v>42</v>
      </c>
      <c r="V32" s="41"/>
      <c r="W32" s="41"/>
      <c r="X32" s="41"/>
      <c r="Y32" s="41" t="s">
        <v>10</v>
      </c>
      <c r="Z32" s="41"/>
      <c r="AA32" s="41" t="s">
        <v>43</v>
      </c>
      <c r="AB32" s="41"/>
      <c r="AC32" s="41"/>
      <c r="AD32" s="41"/>
      <c r="AE32" s="41" t="s">
        <v>10</v>
      </c>
      <c r="AF32" s="41"/>
      <c r="AG32" s="41" t="s">
        <v>44</v>
      </c>
      <c r="AH32" s="41"/>
      <c r="AI32" s="41"/>
      <c r="AJ32" s="41"/>
      <c r="AK32" s="41" t="s">
        <v>10</v>
      </c>
      <c r="AL32" s="41"/>
      <c r="AM32" s="41" t="s">
        <v>45</v>
      </c>
      <c r="AN32" s="41"/>
      <c r="AO32" s="41"/>
      <c r="AP32" s="41"/>
      <c r="AQ32" s="41" t="s">
        <v>10</v>
      </c>
      <c r="AR32" s="41"/>
      <c r="AS32" s="41" t="s">
        <v>46</v>
      </c>
      <c r="AT32" s="41"/>
      <c r="AU32" s="41"/>
      <c r="AV32" s="41"/>
      <c r="AW32" s="41" t="s">
        <v>10</v>
      </c>
      <c r="AX32" s="41"/>
      <c r="AY32" s="41" t="s">
        <v>47</v>
      </c>
      <c r="AZ32" s="41"/>
      <c r="BA32" s="41"/>
      <c r="BB32" s="41"/>
      <c r="BC32" s="41" t="s">
        <v>10</v>
      </c>
      <c r="BD32" s="41"/>
      <c r="BE32" s="41" t="s">
        <v>48</v>
      </c>
      <c r="BF32" s="41"/>
      <c r="BG32" s="41"/>
      <c r="BH32" s="41"/>
      <c r="BI32" s="41" t="s">
        <v>10</v>
      </c>
      <c r="BJ32" s="41"/>
    </row>
    <row r="33" spans="1:62" ht="15.75" x14ac:dyDescent="0.25">
      <c r="A33" s="8"/>
      <c r="B33" s="8"/>
      <c r="C33" s="3" t="s">
        <v>23</v>
      </c>
      <c r="D33" s="23">
        <v>0</v>
      </c>
      <c r="E33" s="3" t="s">
        <v>24</v>
      </c>
      <c r="F33" s="23">
        <v>0</v>
      </c>
      <c r="G33" s="3" t="s">
        <v>22</v>
      </c>
      <c r="H33" s="22" t="s">
        <v>51</v>
      </c>
      <c r="I33" s="3" t="s">
        <v>23</v>
      </c>
      <c r="J33" s="23">
        <v>0</v>
      </c>
      <c r="K33" s="3" t="s">
        <v>24</v>
      </c>
      <c r="L33" s="23">
        <v>0</v>
      </c>
      <c r="M33" s="3" t="s">
        <v>22</v>
      </c>
      <c r="N33" s="22" t="s">
        <v>51</v>
      </c>
      <c r="O33" s="3" t="s">
        <v>23</v>
      </c>
      <c r="P33" s="23">
        <v>0</v>
      </c>
      <c r="Q33" s="3" t="s">
        <v>24</v>
      </c>
      <c r="R33" s="23">
        <v>0</v>
      </c>
      <c r="S33" s="3" t="s">
        <v>22</v>
      </c>
      <c r="T33" s="22" t="s">
        <v>51</v>
      </c>
      <c r="U33" s="3" t="s">
        <v>23</v>
      </c>
      <c r="V33" s="23">
        <v>0</v>
      </c>
      <c r="W33" s="3" t="s">
        <v>24</v>
      </c>
      <c r="X33" s="23">
        <v>0</v>
      </c>
      <c r="Y33" s="3" t="s">
        <v>22</v>
      </c>
      <c r="Z33" s="22" t="s">
        <v>51</v>
      </c>
      <c r="AA33" s="3" t="s">
        <v>23</v>
      </c>
      <c r="AB33" s="23">
        <v>0</v>
      </c>
      <c r="AC33" s="3" t="s">
        <v>24</v>
      </c>
      <c r="AD33" s="23">
        <v>0</v>
      </c>
      <c r="AE33" s="3" t="s">
        <v>22</v>
      </c>
      <c r="AF33" s="22" t="s">
        <v>51</v>
      </c>
      <c r="AG33" s="3" t="s">
        <v>23</v>
      </c>
      <c r="AH33" s="23">
        <v>0</v>
      </c>
      <c r="AI33" s="3" t="s">
        <v>24</v>
      </c>
      <c r="AJ33" s="23">
        <v>0</v>
      </c>
      <c r="AK33" s="3" t="s">
        <v>22</v>
      </c>
      <c r="AL33" s="22" t="s">
        <v>51</v>
      </c>
      <c r="AM33" s="3" t="s">
        <v>23</v>
      </c>
      <c r="AN33" s="23">
        <v>0</v>
      </c>
      <c r="AO33" s="3" t="s">
        <v>24</v>
      </c>
      <c r="AP33" s="23">
        <v>0</v>
      </c>
      <c r="AQ33" s="3" t="s">
        <v>22</v>
      </c>
      <c r="AR33" s="22" t="s">
        <v>51</v>
      </c>
      <c r="AS33" s="3" t="s">
        <v>23</v>
      </c>
      <c r="AT33" s="23">
        <v>0</v>
      </c>
      <c r="AU33" s="3" t="s">
        <v>24</v>
      </c>
      <c r="AV33" s="23">
        <v>0</v>
      </c>
      <c r="AW33" s="3" t="s">
        <v>22</v>
      </c>
      <c r="AX33" s="22" t="s">
        <v>51</v>
      </c>
      <c r="AY33" s="3" t="s">
        <v>23</v>
      </c>
      <c r="AZ33" s="23">
        <v>0</v>
      </c>
      <c r="BA33" s="3" t="s">
        <v>24</v>
      </c>
      <c r="BB33" s="23">
        <v>0</v>
      </c>
      <c r="BC33" s="3" t="s">
        <v>22</v>
      </c>
      <c r="BD33" s="22" t="s">
        <v>51</v>
      </c>
      <c r="BE33" s="3" t="s">
        <v>23</v>
      </c>
      <c r="BF33" s="23">
        <v>0</v>
      </c>
      <c r="BG33" s="3" t="s">
        <v>24</v>
      </c>
      <c r="BH33" s="23">
        <v>0</v>
      </c>
      <c r="BI33" s="3" t="s">
        <v>22</v>
      </c>
      <c r="BJ33" s="22" t="s">
        <v>51</v>
      </c>
    </row>
    <row r="34" spans="1:62" ht="15.75" customHeight="1" x14ac:dyDescent="0.25">
      <c r="A34" s="8"/>
      <c r="B34" s="8"/>
      <c r="C34" s="47" t="s">
        <v>25</v>
      </c>
      <c r="D34" s="47"/>
      <c r="E34" s="47"/>
      <c r="F34" s="47"/>
      <c r="G34" s="42" t="s">
        <v>26</v>
      </c>
      <c r="H34" s="42"/>
      <c r="I34" s="43" t="s">
        <v>25</v>
      </c>
      <c r="J34" s="43"/>
      <c r="K34" s="43"/>
      <c r="L34" s="44"/>
      <c r="M34" s="42" t="s">
        <v>26</v>
      </c>
      <c r="N34" s="42"/>
      <c r="O34" s="43" t="s">
        <v>25</v>
      </c>
      <c r="P34" s="43"/>
      <c r="Q34" s="43"/>
      <c r="R34" s="44"/>
      <c r="S34" s="42" t="s">
        <v>26</v>
      </c>
      <c r="T34" s="42"/>
      <c r="U34" s="43" t="s">
        <v>25</v>
      </c>
      <c r="V34" s="43"/>
      <c r="W34" s="43"/>
      <c r="X34" s="44"/>
      <c r="Y34" s="42" t="s">
        <v>26</v>
      </c>
      <c r="Z34" s="42"/>
      <c r="AA34" s="43" t="s">
        <v>25</v>
      </c>
      <c r="AB34" s="43"/>
      <c r="AC34" s="43"/>
      <c r="AD34" s="44"/>
      <c r="AE34" s="42" t="s">
        <v>26</v>
      </c>
      <c r="AF34" s="42"/>
      <c r="AG34" s="43" t="s">
        <v>25</v>
      </c>
      <c r="AH34" s="43"/>
      <c r="AI34" s="43"/>
      <c r="AJ34" s="44"/>
      <c r="AK34" s="42" t="s">
        <v>26</v>
      </c>
      <c r="AL34" s="42"/>
      <c r="AM34" s="43" t="s">
        <v>25</v>
      </c>
      <c r="AN34" s="43"/>
      <c r="AO34" s="43"/>
      <c r="AP34" s="44"/>
      <c r="AQ34" s="42" t="s">
        <v>26</v>
      </c>
      <c r="AR34" s="42"/>
      <c r="AS34" s="43" t="s">
        <v>25</v>
      </c>
      <c r="AT34" s="43"/>
      <c r="AU34" s="43"/>
      <c r="AV34" s="44"/>
      <c r="AW34" s="42" t="s">
        <v>26</v>
      </c>
      <c r="AX34" s="42"/>
      <c r="AY34" s="43" t="s">
        <v>25</v>
      </c>
      <c r="AZ34" s="43"/>
      <c r="BA34" s="43"/>
      <c r="BB34" s="44"/>
      <c r="BC34" s="42" t="s">
        <v>26</v>
      </c>
      <c r="BD34" s="42"/>
      <c r="BE34" s="43" t="s">
        <v>25</v>
      </c>
      <c r="BF34" s="43"/>
      <c r="BG34" s="43"/>
      <c r="BH34" s="44"/>
      <c r="BI34" s="42" t="s">
        <v>26</v>
      </c>
      <c r="BJ34" s="42"/>
    </row>
    <row r="35" spans="1:62" ht="15" customHeight="1" x14ac:dyDescent="0.25">
      <c r="A35" s="8"/>
      <c r="B35" s="8"/>
      <c r="G35" s="42"/>
      <c r="H35" s="42"/>
      <c r="M35" s="42"/>
      <c r="N35" s="42"/>
      <c r="S35" s="42"/>
      <c r="T35" s="42"/>
      <c r="Y35" s="42"/>
      <c r="Z35" s="42"/>
      <c r="AE35" s="42"/>
      <c r="AF35" s="42"/>
      <c r="AK35" s="42"/>
      <c r="AL35" s="42"/>
      <c r="AQ35" s="42"/>
      <c r="AR35" s="42"/>
      <c r="AW35" s="42"/>
      <c r="AX35" s="42"/>
      <c r="BC35" s="42"/>
      <c r="BD35" s="42"/>
      <c r="BI35" s="42"/>
      <c r="BJ35" s="42"/>
    </row>
    <row r="36" spans="1:62" ht="15" customHeight="1" x14ac:dyDescent="0.25">
      <c r="A36" s="8"/>
      <c r="B36" s="8"/>
      <c r="C36" s="3" t="s">
        <v>23</v>
      </c>
      <c r="D36" s="16">
        <f>IF(E35=CalcRun30!A33,CalcRun30!H19,CalcRun30!N19)</f>
        <v>0</v>
      </c>
      <c r="E36" s="3" t="s">
        <v>24</v>
      </c>
      <c r="F36" s="17">
        <f>IF(E35=CalcRun30!A33,CalcRun30!I19,CalcRun30!O19)</f>
        <v>0</v>
      </c>
      <c r="G36" s="42"/>
      <c r="H36" s="42"/>
      <c r="I36" s="6" t="s">
        <v>23</v>
      </c>
      <c r="J36" s="16">
        <f>IF(K35=CalcRun30!A33,CalcRun30!H20,CalcRun30!N20)</f>
        <v>0</v>
      </c>
      <c r="K36" s="3" t="s">
        <v>24</v>
      </c>
      <c r="L36" s="17">
        <f>IF(K35=CalcRun30!A33,CalcRun30!I20,CalcRun30!O20)</f>
        <v>0</v>
      </c>
      <c r="M36" s="42"/>
      <c r="N36" s="42"/>
      <c r="O36" s="6" t="s">
        <v>23</v>
      </c>
      <c r="P36" s="16">
        <f>IF(Q35=CalcRun30!A33,CalcRun30!H21,CalcRun30!N21)</f>
        <v>0</v>
      </c>
      <c r="Q36" s="3" t="s">
        <v>24</v>
      </c>
      <c r="R36" s="17">
        <f>IF(Q35=CalcRun30!A33,CalcRun30!I21,CalcRun30!O21)</f>
        <v>0</v>
      </c>
      <c r="S36" s="42"/>
      <c r="T36" s="42"/>
      <c r="U36" s="6" t="s">
        <v>23</v>
      </c>
      <c r="V36" s="16">
        <f>IF(W35=CalcRun30!A33,CalcRun30!H22,CalcRun30!N22)</f>
        <v>0</v>
      </c>
      <c r="W36" s="3" t="s">
        <v>24</v>
      </c>
      <c r="X36" s="17">
        <f>IF(W35=CalcRun30!A33,CalcRun30!I22,CalcRun30!O22)</f>
        <v>0</v>
      </c>
      <c r="Y36" s="42"/>
      <c r="Z36" s="42"/>
      <c r="AA36" s="6" t="s">
        <v>23</v>
      </c>
      <c r="AB36" s="16">
        <f>IF(AC35=CalcRun30!A33,CalcRun30!H23,CalcRun30!N23)</f>
        <v>0</v>
      </c>
      <c r="AC36" s="3" t="s">
        <v>24</v>
      </c>
      <c r="AD36" s="17">
        <f>IF(AC35=CalcRun30!A33,CalcRun30!I23,CalcRun30!O23)</f>
        <v>0</v>
      </c>
      <c r="AE36" s="42"/>
      <c r="AF36" s="42"/>
      <c r="AG36" s="6" t="s">
        <v>23</v>
      </c>
      <c r="AH36" s="16">
        <f>IF(AI35=CalcRun30!A33,CalcRun30!H24,CalcRun30!N24)</f>
        <v>0</v>
      </c>
      <c r="AI36" s="3" t="s">
        <v>24</v>
      </c>
      <c r="AJ36" s="17">
        <f>IF(AI35=CalcRun30!A33,CalcRun30!I24,CalcRun30!O24)</f>
        <v>0</v>
      </c>
      <c r="AK36" s="42"/>
      <c r="AL36" s="42"/>
      <c r="AM36" s="6" t="s">
        <v>23</v>
      </c>
      <c r="AN36" s="16">
        <f>IF(AO35=CalcRun30!A33,CalcRun30!H25,CalcRun30!N25)</f>
        <v>0</v>
      </c>
      <c r="AO36" s="3" t="s">
        <v>24</v>
      </c>
      <c r="AP36" s="17">
        <f>IF(AO35=CalcRun30!A33,CalcRun30!I25,CalcRun30!O25)</f>
        <v>0</v>
      </c>
      <c r="AQ36" s="42"/>
      <c r="AR36" s="42"/>
      <c r="AS36" s="6" t="s">
        <v>23</v>
      </c>
      <c r="AT36" s="16">
        <f>IF(AU35=CalcRun30!A33,CalcRun30!H26,CalcRun30!N26)</f>
        <v>0</v>
      </c>
      <c r="AU36" s="3" t="s">
        <v>24</v>
      </c>
      <c r="AV36" s="17">
        <f>IF(AU35=CalcRun30!A33,CalcRun30!I26,CalcRun30!O26)</f>
        <v>0</v>
      </c>
      <c r="AW36" s="42"/>
      <c r="AX36" s="42"/>
      <c r="AY36" s="6" t="s">
        <v>23</v>
      </c>
      <c r="AZ36" s="16">
        <f>IF(BA35=CalcRun30!A33,CalcRun30!H27,CalcRun30!N27)</f>
        <v>0</v>
      </c>
      <c r="BA36" s="3" t="s">
        <v>24</v>
      </c>
      <c r="BB36" s="17">
        <f>IF(BA35=CalcRun30!A33,CalcRun30!I27,CalcRun30!O27)</f>
        <v>0</v>
      </c>
      <c r="BC36" s="42"/>
      <c r="BD36" s="42"/>
      <c r="BE36" s="6" t="s">
        <v>23</v>
      </c>
      <c r="BF36" s="16">
        <f>IF(BG35=CalcRun30!A33,CalcRun30!H28,CalcRun30!N28)</f>
        <v>0</v>
      </c>
      <c r="BG36" s="3" t="s">
        <v>24</v>
      </c>
      <c r="BH36" s="17">
        <f>IF(BG35=CalcRun30!A33,CalcRun30!I28,CalcRun30!O28)</f>
        <v>0</v>
      </c>
      <c r="BI36" s="42"/>
      <c r="BJ36" s="42"/>
    </row>
    <row r="37" spans="1:62" ht="15.75" x14ac:dyDescent="0.25">
      <c r="A37" s="8"/>
      <c r="B37" s="8"/>
      <c r="C37" s="40" t="s">
        <v>52</v>
      </c>
      <c r="D37" s="40"/>
      <c r="E37" s="40"/>
      <c r="F37" s="16">
        <f>IF(E35=CalcRun30!A33,CalcRun30!F19,CalcRun30!L19)</f>
        <v>0</v>
      </c>
      <c r="G37" s="39" t="s">
        <v>28</v>
      </c>
      <c r="H37" s="39"/>
      <c r="I37" s="40" t="s">
        <v>52</v>
      </c>
      <c r="J37" s="40"/>
      <c r="K37" s="40"/>
      <c r="L37" s="16">
        <f>IF(K35=CalcRun30!A33,CalcRun30!F20,CalcRun30!L20)</f>
        <v>0</v>
      </c>
      <c r="M37" s="39" t="s">
        <v>28</v>
      </c>
      <c r="N37" s="39"/>
      <c r="O37" s="40" t="s">
        <v>52</v>
      </c>
      <c r="P37" s="40"/>
      <c r="Q37" s="40"/>
      <c r="R37" s="16">
        <f>IF(Q35=CalcRun30!A33,CalcRun30!F21,CalcRun30!L21)</f>
        <v>0</v>
      </c>
      <c r="S37" s="39" t="s">
        <v>28</v>
      </c>
      <c r="T37" s="39"/>
      <c r="U37" s="40" t="s">
        <v>52</v>
      </c>
      <c r="V37" s="40"/>
      <c r="W37" s="40"/>
      <c r="X37" s="16">
        <f>IF(W35=CalcRun30!A33,CalcRun30!F22,CalcRun30!L22)</f>
        <v>0</v>
      </c>
      <c r="Y37" s="39" t="s">
        <v>28</v>
      </c>
      <c r="Z37" s="39"/>
      <c r="AA37" s="40" t="s">
        <v>52</v>
      </c>
      <c r="AB37" s="40"/>
      <c r="AC37" s="40"/>
      <c r="AD37" s="16">
        <f>IF(AC35=CalcRun30!A33,CalcRun30!F23,CalcRun30!L23)</f>
        <v>0</v>
      </c>
      <c r="AE37" s="39" t="s">
        <v>28</v>
      </c>
      <c r="AF37" s="39"/>
      <c r="AG37" s="40" t="s">
        <v>52</v>
      </c>
      <c r="AH37" s="40"/>
      <c r="AI37" s="40"/>
      <c r="AJ37" s="16">
        <f>IF(AI35=CalcRun30!A33,CalcRun30!F24,CalcRun30!L24)</f>
        <v>0</v>
      </c>
      <c r="AK37" s="39" t="s">
        <v>28</v>
      </c>
      <c r="AL37" s="39"/>
      <c r="AM37" s="40" t="s">
        <v>52</v>
      </c>
      <c r="AN37" s="40"/>
      <c r="AO37" s="40"/>
      <c r="AP37" s="16">
        <f>IF(AO35=CalcRun30!A33,CalcRun30!F25,CalcRun30!L25)</f>
        <v>0</v>
      </c>
      <c r="AQ37" s="39" t="s">
        <v>28</v>
      </c>
      <c r="AR37" s="39"/>
      <c r="AS37" s="40" t="s">
        <v>52</v>
      </c>
      <c r="AT37" s="40"/>
      <c r="AU37" s="40"/>
      <c r="AV37" s="16">
        <f>IF(AU35=CalcRun30!A33,CalcRun30!F26,CalcRun30!L26)</f>
        <v>0</v>
      </c>
      <c r="AW37" s="39" t="s">
        <v>28</v>
      </c>
      <c r="AX37" s="39"/>
      <c r="AY37" s="40" t="s">
        <v>52</v>
      </c>
      <c r="AZ37" s="40"/>
      <c r="BA37" s="40"/>
      <c r="BB37" s="16">
        <f>IF(BA35=CalcRun30!A33,CalcRun30!F27,CalcRun30!L27)</f>
        <v>0</v>
      </c>
      <c r="BC37" s="39" t="s">
        <v>28</v>
      </c>
      <c r="BD37" s="39"/>
      <c r="BE37" s="40" t="s">
        <v>52</v>
      </c>
      <c r="BF37" s="40"/>
      <c r="BG37" s="40"/>
      <c r="BH37" s="16">
        <f>IF(BG35=CalcRun30!A33,CalcRun30!F28,CalcRun30!L28)</f>
        <v>0</v>
      </c>
      <c r="BI37" s="39" t="s">
        <v>28</v>
      </c>
      <c r="BJ37" s="39"/>
    </row>
    <row r="38" spans="1:62" ht="15" customHeight="1" x14ac:dyDescent="0.25">
      <c r="A38" s="8"/>
      <c r="B38" s="8"/>
      <c r="G38" s="39"/>
      <c r="H38" s="39"/>
      <c r="M38" s="39"/>
      <c r="N38" s="39"/>
      <c r="S38" s="39"/>
      <c r="T38" s="39"/>
      <c r="Y38" s="39"/>
      <c r="Z38" s="39"/>
      <c r="AA38" s="7"/>
      <c r="AB38" s="7"/>
      <c r="AE38" s="39"/>
      <c r="AF38" s="39"/>
      <c r="AK38" s="39"/>
      <c r="AL38" s="39"/>
      <c r="AQ38" s="39"/>
      <c r="AR38" s="39"/>
      <c r="AW38" s="39"/>
      <c r="AX38" s="39"/>
      <c r="BC38" s="39"/>
      <c r="BD38" s="39"/>
      <c r="BI38" s="39"/>
      <c r="BJ38" s="39"/>
    </row>
    <row r="39" spans="1:62" ht="15" customHeight="1" x14ac:dyDescent="0.25">
      <c r="A39" s="8"/>
      <c r="B39" s="8"/>
      <c r="G39" s="39"/>
      <c r="H39" s="39"/>
      <c r="M39" s="39"/>
      <c r="N39" s="39"/>
      <c r="S39" s="39"/>
      <c r="T39" s="39"/>
      <c r="Y39" s="39"/>
      <c r="Z39" s="39"/>
      <c r="AE39" s="39"/>
      <c r="AF39" s="39"/>
      <c r="AK39" s="39"/>
      <c r="AL39" s="39"/>
      <c r="AQ39" s="39"/>
      <c r="AR39" s="39"/>
      <c r="AW39" s="39"/>
      <c r="AX39" s="39"/>
      <c r="BC39" s="39"/>
      <c r="BD39" s="39"/>
      <c r="BI39" s="39"/>
      <c r="BJ39" s="39"/>
    </row>
    <row r="40" spans="1:62" ht="15.75" customHeight="1" x14ac:dyDescent="0.25">
      <c r="A40" s="8"/>
      <c r="B40" s="8"/>
      <c r="G40" s="39" t="s">
        <v>29</v>
      </c>
      <c r="H40" s="39"/>
      <c r="M40" s="39" t="s">
        <v>29</v>
      </c>
      <c r="N40" s="39"/>
      <c r="S40" s="39" t="s">
        <v>29</v>
      </c>
      <c r="T40" s="39"/>
      <c r="Y40" s="39" t="s">
        <v>29</v>
      </c>
      <c r="Z40" s="39"/>
      <c r="AE40" s="39" t="s">
        <v>29</v>
      </c>
      <c r="AF40" s="39"/>
      <c r="AK40" s="39" t="s">
        <v>29</v>
      </c>
      <c r="AL40" s="39"/>
      <c r="AQ40" s="39" t="s">
        <v>29</v>
      </c>
      <c r="AR40" s="39"/>
      <c r="AW40" s="39" t="s">
        <v>29</v>
      </c>
      <c r="AX40" s="39"/>
      <c r="BC40" s="39" t="s">
        <v>29</v>
      </c>
      <c r="BD40" s="39"/>
      <c r="BI40" s="39" t="s">
        <v>29</v>
      </c>
      <c r="BJ40" s="39"/>
    </row>
    <row r="41" spans="1:62" ht="15" customHeight="1" x14ac:dyDescent="0.25">
      <c r="A41" s="8"/>
      <c r="B41" s="8"/>
      <c r="G41" s="39"/>
      <c r="H41" s="39"/>
      <c r="M41" s="39"/>
      <c r="N41" s="39"/>
      <c r="S41" s="39"/>
      <c r="T41" s="39"/>
      <c r="Y41" s="39"/>
      <c r="Z41" s="39"/>
      <c r="AE41" s="39"/>
      <c r="AF41" s="39"/>
      <c r="AK41" s="39"/>
      <c r="AL41" s="39"/>
      <c r="AQ41" s="39"/>
      <c r="AR41" s="39"/>
      <c r="AW41" s="39"/>
      <c r="AX41" s="39"/>
      <c r="BC41" s="39"/>
      <c r="BD41" s="39"/>
      <c r="BI41" s="39"/>
      <c r="BJ41" s="39"/>
    </row>
    <row r="42" spans="1:62" ht="15" customHeight="1" x14ac:dyDescent="0.25">
      <c r="A42" s="8"/>
      <c r="B42" s="8"/>
      <c r="G42" s="39"/>
      <c r="H42" s="39"/>
      <c r="M42" s="39"/>
      <c r="N42" s="39"/>
      <c r="S42" s="39"/>
      <c r="T42" s="39"/>
      <c r="Y42" s="39"/>
      <c r="Z42" s="39"/>
      <c r="AE42" s="39"/>
      <c r="AF42" s="39"/>
      <c r="AK42" s="39"/>
      <c r="AL42" s="39"/>
      <c r="AQ42" s="39"/>
      <c r="AR42" s="39"/>
      <c r="AW42" s="39"/>
      <c r="AX42" s="39"/>
      <c r="BC42" s="39"/>
      <c r="BD42" s="39"/>
      <c r="BI42" s="39"/>
      <c r="BJ42" s="39"/>
    </row>
    <row r="43" spans="1:62" ht="15.75" customHeight="1" x14ac:dyDescent="0.25">
      <c r="A43" s="8"/>
      <c r="B43" s="8"/>
      <c r="G43" s="39" t="s">
        <v>30</v>
      </c>
      <c r="H43" s="39"/>
      <c r="M43" s="39" t="s">
        <v>30</v>
      </c>
      <c r="N43" s="39"/>
      <c r="S43" s="39" t="s">
        <v>30</v>
      </c>
      <c r="T43" s="39"/>
      <c r="Y43" s="39" t="s">
        <v>30</v>
      </c>
      <c r="Z43" s="39"/>
      <c r="AE43" s="39" t="s">
        <v>30</v>
      </c>
      <c r="AF43" s="39"/>
      <c r="AK43" s="39" t="s">
        <v>30</v>
      </c>
      <c r="AL43" s="39"/>
      <c r="AQ43" s="39" t="s">
        <v>30</v>
      </c>
      <c r="AR43" s="39"/>
      <c r="AW43" s="39" t="s">
        <v>30</v>
      </c>
      <c r="AX43" s="39"/>
      <c r="BC43" s="39" t="s">
        <v>30</v>
      </c>
      <c r="BD43" s="39"/>
      <c r="BI43" s="39" t="s">
        <v>30</v>
      </c>
      <c r="BJ43" s="39"/>
    </row>
    <row r="44" spans="1:62" ht="15" customHeight="1" x14ac:dyDescent="0.25">
      <c r="A44" s="8"/>
      <c r="B44" s="8"/>
      <c r="G44" s="39"/>
      <c r="H44" s="39"/>
      <c r="M44" s="39"/>
      <c r="N44" s="39"/>
      <c r="S44" s="39"/>
      <c r="T44" s="39"/>
      <c r="Y44" s="39"/>
      <c r="Z44" s="39"/>
      <c r="AE44" s="39"/>
      <c r="AF44" s="39"/>
      <c r="AK44" s="39"/>
      <c r="AL44" s="39"/>
      <c r="AQ44" s="39"/>
      <c r="AR44" s="39"/>
      <c r="AW44" s="39"/>
      <c r="AX44" s="39"/>
      <c r="BC44" s="39"/>
      <c r="BD44" s="39"/>
      <c r="BI44" s="39"/>
      <c r="BJ44" s="39"/>
    </row>
    <row r="45" spans="1:62" ht="15" customHeight="1" x14ac:dyDescent="0.25">
      <c r="A45" s="8"/>
      <c r="B45" s="8"/>
      <c r="G45" s="39"/>
      <c r="H45" s="39"/>
      <c r="M45" s="39"/>
      <c r="N45" s="39"/>
      <c r="S45" s="39"/>
      <c r="T45" s="39"/>
      <c r="Y45" s="39"/>
      <c r="Z45" s="39"/>
      <c r="AE45" s="39"/>
      <c r="AF45" s="39"/>
      <c r="AK45" s="39"/>
      <c r="AL45" s="39"/>
      <c r="AQ45" s="39"/>
      <c r="AR45" s="39"/>
      <c r="AW45" s="39"/>
      <c r="AX45" s="39"/>
      <c r="BC45" s="39"/>
      <c r="BD45" s="39"/>
      <c r="BI45" s="39"/>
      <c r="BJ45" s="39"/>
    </row>
    <row r="46" spans="1:62" ht="15" customHeight="1" x14ac:dyDescent="0.25">
      <c r="B46" s="8"/>
      <c r="C46" s="8"/>
      <c r="G46" s="39" t="s">
        <v>27</v>
      </c>
      <c r="H46" s="39"/>
      <c r="M46" s="39" t="s">
        <v>27</v>
      </c>
      <c r="N46" s="39"/>
      <c r="O46" s="8"/>
      <c r="S46" s="39" t="s">
        <v>27</v>
      </c>
      <c r="T46" s="39"/>
      <c r="U46" s="8"/>
      <c r="Y46" s="39" t="s">
        <v>27</v>
      </c>
      <c r="Z46" s="39"/>
      <c r="AA46" s="8"/>
      <c r="AE46" s="39" t="s">
        <v>27</v>
      </c>
      <c r="AF46" s="39"/>
      <c r="AG46" s="8"/>
      <c r="AK46" s="39" t="s">
        <v>27</v>
      </c>
      <c r="AL46" s="39"/>
      <c r="AM46" s="8"/>
      <c r="AQ46" s="39" t="s">
        <v>27</v>
      </c>
      <c r="AR46" s="39"/>
      <c r="AS46" s="8"/>
      <c r="AW46" s="39" t="s">
        <v>27</v>
      </c>
      <c r="AX46" s="39"/>
      <c r="AY46" s="8"/>
      <c r="BC46" s="39" t="s">
        <v>27</v>
      </c>
      <c r="BD46" s="39"/>
      <c r="BE46" s="8"/>
      <c r="BI46" s="39" t="s">
        <v>27</v>
      </c>
      <c r="BJ46" s="39"/>
    </row>
    <row r="47" spans="1:62" ht="15" customHeight="1" x14ac:dyDescent="0.25">
      <c r="B47" s="8"/>
      <c r="C47" s="8"/>
      <c r="G47" s="39"/>
      <c r="H47" s="39"/>
      <c r="M47" s="39"/>
      <c r="N47" s="39"/>
      <c r="O47" s="8"/>
      <c r="S47" s="39"/>
      <c r="T47" s="39"/>
      <c r="U47" s="8"/>
      <c r="Y47" s="39"/>
      <c r="Z47" s="39"/>
      <c r="AA47" s="8"/>
      <c r="AE47" s="39"/>
      <c r="AF47" s="39"/>
      <c r="AG47" s="8"/>
      <c r="AK47" s="39"/>
      <c r="AL47" s="39"/>
      <c r="AM47" s="8"/>
      <c r="AQ47" s="39"/>
      <c r="AR47" s="39"/>
      <c r="AS47" s="8"/>
      <c r="AW47" s="39"/>
      <c r="AX47" s="39"/>
      <c r="AY47" s="8"/>
      <c r="BC47" s="39"/>
      <c r="BD47" s="39"/>
      <c r="BE47" s="8"/>
      <c r="BI47" s="39"/>
      <c r="BJ47" s="39"/>
    </row>
    <row r="48" spans="1:62" ht="15" customHeight="1" x14ac:dyDescent="0.25">
      <c r="B48" s="8"/>
      <c r="C48" s="8"/>
      <c r="G48" s="39"/>
      <c r="H48" s="39"/>
      <c r="M48" s="39"/>
      <c r="N48" s="39"/>
      <c r="O48" s="8"/>
      <c r="S48" s="39"/>
      <c r="T48" s="39"/>
      <c r="U48" s="8"/>
      <c r="Y48" s="39"/>
      <c r="Z48" s="39"/>
      <c r="AA48" s="8"/>
      <c r="AE48" s="39"/>
      <c r="AF48" s="39"/>
      <c r="AG48" s="8"/>
      <c r="AK48" s="39"/>
      <c r="AL48" s="39"/>
      <c r="AM48" s="8"/>
      <c r="AQ48" s="39"/>
      <c r="AR48" s="39"/>
      <c r="AS48" s="8"/>
      <c r="AW48" s="39"/>
      <c r="AX48" s="39"/>
      <c r="AY48" s="8"/>
      <c r="BC48" s="39"/>
      <c r="BD48" s="39"/>
      <c r="BE48" s="8"/>
      <c r="BI48" s="39"/>
      <c r="BJ48" s="39"/>
    </row>
  </sheetData>
  <sheetProtection algorithmName="SHA-512" hashValue="RDeuA1vfxs+zS4tc7W+Fqk9iLH3KKlABFfHyCKveaYMtAkPOPPqB+NauHlEiPUHM/22Fd79SBmZ/KB9HhzXe8Q==" saltValue="TedhSew0NHRrho4a3IMXTQ==" spinCount="100000" sheet="1" objects="1" scenarios="1"/>
  <mergeCells count="197">
    <mergeCell ref="AY14:BB14"/>
    <mergeCell ref="BC14:BD14"/>
    <mergeCell ref="BE14:BH14"/>
    <mergeCell ref="BI14:BJ14"/>
    <mergeCell ref="AQ14:AR14"/>
    <mergeCell ref="AS14:AV14"/>
    <mergeCell ref="AW14:AX14"/>
    <mergeCell ref="C3:D3"/>
    <mergeCell ref="E3:G3"/>
    <mergeCell ref="I3:K3"/>
    <mergeCell ref="L3:M3"/>
    <mergeCell ref="C4:D4"/>
    <mergeCell ref="E4:G4"/>
    <mergeCell ref="I4:K4"/>
    <mergeCell ref="L4:M4"/>
    <mergeCell ref="C5:D5"/>
    <mergeCell ref="E5:G5"/>
    <mergeCell ref="I5:K5"/>
    <mergeCell ref="L5:M5"/>
    <mergeCell ref="A16:B18"/>
    <mergeCell ref="C16:F16"/>
    <mergeCell ref="G16:H18"/>
    <mergeCell ref="I16:L16"/>
    <mergeCell ref="M16:N18"/>
    <mergeCell ref="O16:R16"/>
    <mergeCell ref="AG14:AJ14"/>
    <mergeCell ref="AK14:AL14"/>
    <mergeCell ref="AM14:AP14"/>
    <mergeCell ref="O14:R14"/>
    <mergeCell ref="S14:T14"/>
    <mergeCell ref="U14:X14"/>
    <mergeCell ref="Y14:Z14"/>
    <mergeCell ref="AA14:AD14"/>
    <mergeCell ref="AE14:AF14"/>
    <mergeCell ref="A14:B14"/>
    <mergeCell ref="C14:F14"/>
    <mergeCell ref="G14:H14"/>
    <mergeCell ref="I14:L14"/>
    <mergeCell ref="M14:N14"/>
    <mergeCell ref="BC16:BD18"/>
    <mergeCell ref="BE16:BH16"/>
    <mergeCell ref="BI16:BJ18"/>
    <mergeCell ref="A19:B21"/>
    <mergeCell ref="C19:E19"/>
    <mergeCell ref="G19:H21"/>
    <mergeCell ref="I19:K19"/>
    <mergeCell ref="M19:N21"/>
    <mergeCell ref="O19:Q19"/>
    <mergeCell ref="S19:T21"/>
    <mergeCell ref="AK16:AL18"/>
    <mergeCell ref="AM16:AP16"/>
    <mergeCell ref="AQ16:AR18"/>
    <mergeCell ref="AS16:AV16"/>
    <mergeCell ref="AW16:AX18"/>
    <mergeCell ref="AY16:BB16"/>
    <mergeCell ref="S16:T18"/>
    <mergeCell ref="U16:X16"/>
    <mergeCell ref="Y16:Z18"/>
    <mergeCell ref="AA16:AD16"/>
    <mergeCell ref="AE16:AF18"/>
    <mergeCell ref="AG16:AJ16"/>
    <mergeCell ref="BE19:BG19"/>
    <mergeCell ref="BI19:BJ21"/>
    <mergeCell ref="A22:B24"/>
    <mergeCell ref="G22:H24"/>
    <mergeCell ref="M22:N24"/>
    <mergeCell ref="S22:T24"/>
    <mergeCell ref="Y22:Z24"/>
    <mergeCell ref="AE22:AF24"/>
    <mergeCell ref="AK22:AL24"/>
    <mergeCell ref="AQ22:AR24"/>
    <mergeCell ref="AM19:AO19"/>
    <mergeCell ref="AQ19:AR21"/>
    <mergeCell ref="AS19:AU19"/>
    <mergeCell ref="AW19:AX21"/>
    <mergeCell ref="AY19:BA19"/>
    <mergeCell ref="BC19:BD21"/>
    <mergeCell ref="U19:W19"/>
    <mergeCell ref="Y19:Z21"/>
    <mergeCell ref="AA19:AC19"/>
    <mergeCell ref="AE19:AF21"/>
    <mergeCell ref="AG19:AI19"/>
    <mergeCell ref="AK19:AL21"/>
    <mergeCell ref="A25:B27"/>
    <mergeCell ref="G25:H27"/>
    <mergeCell ref="M25:N27"/>
    <mergeCell ref="S25:T27"/>
    <mergeCell ref="Y25:Z27"/>
    <mergeCell ref="AE25:AF27"/>
    <mergeCell ref="AK25:AL27"/>
    <mergeCell ref="AQ25:AR27"/>
    <mergeCell ref="AW25:AX27"/>
    <mergeCell ref="Y28:Z30"/>
    <mergeCell ref="AE28:AF30"/>
    <mergeCell ref="AK28:AL30"/>
    <mergeCell ref="AQ28:AR30"/>
    <mergeCell ref="AW28:AX30"/>
    <mergeCell ref="BC28:BD30"/>
    <mergeCell ref="AW22:AX24"/>
    <mergeCell ref="BC22:BD24"/>
    <mergeCell ref="BI22:BJ24"/>
    <mergeCell ref="BC25:BD27"/>
    <mergeCell ref="BI25:BJ27"/>
    <mergeCell ref="AM32:AP32"/>
    <mergeCell ref="U32:X32"/>
    <mergeCell ref="Y32:Z32"/>
    <mergeCell ref="AA32:AD32"/>
    <mergeCell ref="AE32:AF32"/>
    <mergeCell ref="AG32:AJ32"/>
    <mergeCell ref="AK32:AL32"/>
    <mergeCell ref="BI28:BJ30"/>
    <mergeCell ref="C32:F32"/>
    <mergeCell ref="G32:H32"/>
    <mergeCell ref="I32:L32"/>
    <mergeCell ref="M32:N32"/>
    <mergeCell ref="O32:R32"/>
    <mergeCell ref="S32:T32"/>
    <mergeCell ref="BE32:BH32"/>
    <mergeCell ref="BI32:BJ32"/>
    <mergeCell ref="AQ32:AR32"/>
    <mergeCell ref="AS32:AV32"/>
    <mergeCell ref="AW32:AX32"/>
    <mergeCell ref="AY32:BB32"/>
    <mergeCell ref="BC32:BD32"/>
    <mergeCell ref="G28:H30"/>
    <mergeCell ref="M28:N30"/>
    <mergeCell ref="S28:T30"/>
    <mergeCell ref="BC34:BD36"/>
    <mergeCell ref="BE34:BH34"/>
    <mergeCell ref="BI34:BJ36"/>
    <mergeCell ref="AA34:AD34"/>
    <mergeCell ref="AE34:AF36"/>
    <mergeCell ref="AG34:AJ34"/>
    <mergeCell ref="AK34:AL36"/>
    <mergeCell ref="AM34:AP34"/>
    <mergeCell ref="AQ34:AR36"/>
    <mergeCell ref="C37:E37"/>
    <mergeCell ref="G37:H39"/>
    <mergeCell ref="I37:K37"/>
    <mergeCell ref="M37:N39"/>
    <mergeCell ref="O37:Q37"/>
    <mergeCell ref="S37:T39"/>
    <mergeCell ref="AS34:AV34"/>
    <mergeCell ref="AW34:AX36"/>
    <mergeCell ref="AY34:BB34"/>
    <mergeCell ref="C34:F34"/>
    <mergeCell ref="G34:H36"/>
    <mergeCell ref="I34:L34"/>
    <mergeCell ref="M34:N36"/>
    <mergeCell ref="O34:R34"/>
    <mergeCell ref="S34:T36"/>
    <mergeCell ref="U34:X34"/>
    <mergeCell ref="Y34:Z36"/>
    <mergeCell ref="BE37:BG37"/>
    <mergeCell ref="BI37:BJ39"/>
    <mergeCell ref="G40:H42"/>
    <mergeCell ref="M40:N42"/>
    <mergeCell ref="S40:T42"/>
    <mergeCell ref="Y40:Z42"/>
    <mergeCell ref="AE40:AF42"/>
    <mergeCell ref="AK40:AL42"/>
    <mergeCell ref="AQ40:AR42"/>
    <mergeCell ref="AW40:AX42"/>
    <mergeCell ref="AM37:AO37"/>
    <mergeCell ref="AQ37:AR39"/>
    <mergeCell ref="AS37:AU37"/>
    <mergeCell ref="AW37:AX39"/>
    <mergeCell ref="AY37:BA37"/>
    <mergeCell ref="BC37:BD39"/>
    <mergeCell ref="U37:W37"/>
    <mergeCell ref="Y37:Z39"/>
    <mergeCell ref="AA37:AC37"/>
    <mergeCell ref="AE37:AF39"/>
    <mergeCell ref="AG37:AI37"/>
    <mergeCell ref="AK37:AL39"/>
    <mergeCell ref="BC40:BD42"/>
    <mergeCell ref="BI40:BJ42"/>
    <mergeCell ref="BI46:BJ48"/>
    <mergeCell ref="BC43:BD45"/>
    <mergeCell ref="BI43:BJ45"/>
    <mergeCell ref="G46:H48"/>
    <mergeCell ref="M46:N48"/>
    <mergeCell ref="S46:T48"/>
    <mergeCell ref="Y46:Z48"/>
    <mergeCell ref="AE46:AF48"/>
    <mergeCell ref="AK46:AL48"/>
    <mergeCell ref="AQ46:AR48"/>
    <mergeCell ref="AW46:AX48"/>
    <mergeCell ref="G43:H45"/>
    <mergeCell ref="M43:N45"/>
    <mergeCell ref="S43:T45"/>
    <mergeCell ref="Y43:Z45"/>
    <mergeCell ref="AE43:AF45"/>
    <mergeCell ref="AK43:AL45"/>
    <mergeCell ref="AQ43:AR45"/>
    <mergeCell ref="AW43:AX45"/>
    <mergeCell ref="BC46:BD48"/>
  </mergeCells>
  <conditionalFormatting sqref="I5:K5">
    <cfRule type="containsText" dxfId="3" priority="3" operator="containsText" text="ERROR">
      <formula>NOT(ISERROR(SEARCH("ERROR",I5)))</formula>
    </cfRule>
  </conditionalFormatting>
  <conditionalFormatting sqref="N3">
    <cfRule type="containsText" dxfId="2" priority="1" operator="containsText" text="ERROR">
      <formula>NOT(ISERROR(SEARCH("ERROR",N3)))</formula>
    </cfRule>
  </conditionalFormatting>
  <conditionalFormatting sqref="N5">
    <cfRule type="cellIs" dxfId="1" priority="4" operator="equal">
      <formula>"ERROR"</formula>
    </cfRule>
  </conditionalFormatting>
  <conditionalFormatting sqref="N4:P4">
    <cfRule type="containsText" dxfId="0" priority="2" operator="containsText" text="ERROR">
      <formula>NOT(ISERROR(SEARCH("ERROR",N4)))</formula>
    </cfRule>
  </conditionalFormatting>
  <dataValidations count="3">
    <dataValidation type="list" allowBlank="1" showInputMessage="1" showErrorMessage="1" sqref="H15 N15 T15 Z15 AF15 AL15 AR15 AX15 BD15 BJ15 BJ33 BD33 AX33 AR33 AL33 AF33 Z33 T33 N33 H33" xr:uid="{9A41854F-8B45-493F-9C38-C6A8138D46D1}">
      <formula1>"(Select One), End Cap, NATL-IP65/C90-L, NATL-IP65/C90-R, NATL-IP65/EW-03, NATL-IP65/EW-06"</formula1>
    </dataValidation>
    <dataValidation type="list" showInputMessage="1" showErrorMessage="1" sqref="B15" xr:uid="{3B28DD69-0EB6-4C22-A081-7C754759B2D9}">
      <formula1>"(Select One), /CP, /CPSP, /HW, /HWSP"</formula1>
    </dataValidation>
    <dataValidation type="list" allowBlank="1" showInputMessage="1" showErrorMessage="1" sqref="B4" xr:uid="{0EE2E217-540C-45C9-95DC-7F37DD36BA73}">
      <formula1>"2700K, 3000K, 3500K, 4000K"</formula1>
    </dataValidation>
  </dataValidations>
  <pageMargins left="0.7" right="0.7" top="0.75" bottom="0.75" header="0.3" footer="0.3"/>
  <pageSetup scale="42" orientation="portrait" r:id="rId1"/>
  <colBreaks count="4" manualBreakCount="4">
    <brk id="14" min="1" max="29" man="1"/>
    <brk id="14" min="31" max="49" man="1"/>
    <brk id="32" min="1" max="29" man="1"/>
    <brk id="32" min="31" max="4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4287DD-5472-4D9C-8EC1-70F7CB1D1786}">
          <x14:formula1>
            <xm:f>CalcRun1!$A$33:$A$34</xm:f>
          </x14:formula1>
          <xm:sqref>E17 K17 Q17 W17 AC17 AI17 AO17 AU17 BA17 BG17 E35 K35 Q35 W35 AC35 AI35 AO35 AU35 BA35 BG35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2A968-C369-4980-B83A-DB4AF576018D}">
  <sheetPr codeName="Sheet62"/>
  <dimension ref="A1:S79"/>
  <sheetViews>
    <sheetView topLeftCell="A2" zoomScale="85" zoomScaleNormal="85" workbookViewId="0">
      <selection activeCell="L37" sqref="L37"/>
    </sheetView>
  </sheetViews>
  <sheetFormatPr defaultColWidth="8.85546875" defaultRowHeight="15" x14ac:dyDescent="0.25"/>
  <cols>
    <col min="1" max="1" width="20.28515625" style="9" customWidth="1"/>
    <col min="2" max="2" width="15.28515625" style="9" bestFit="1" customWidth="1"/>
    <col min="3" max="3" width="13.7109375" style="9" bestFit="1" customWidth="1"/>
    <col min="4" max="4" width="21.7109375" style="9" bestFit="1" customWidth="1"/>
    <col min="5" max="5" width="3.85546875" style="9" customWidth="1"/>
    <col min="6" max="6" width="16.28515625" style="9" customWidth="1"/>
    <col min="7" max="7" width="28" style="9" bestFit="1" customWidth="1"/>
    <col min="8" max="8" width="17.7109375" style="9" bestFit="1" customWidth="1"/>
    <col min="9" max="9" width="16.28515625" style="9" bestFit="1" customWidth="1"/>
    <col min="10" max="10" width="16.42578125" style="9" customWidth="1"/>
    <col min="11" max="11" width="19.140625" style="9" bestFit="1" customWidth="1"/>
    <col min="12" max="12" width="18.28515625" style="9" bestFit="1" customWidth="1"/>
    <col min="13" max="13" width="28" style="9" customWidth="1"/>
    <col min="14" max="14" width="17.7109375" style="9" bestFit="1" customWidth="1"/>
    <col min="15" max="15" width="16.28515625" style="9" bestFit="1" customWidth="1"/>
    <col min="16" max="16" width="16.42578125" style="9" bestFit="1" customWidth="1"/>
    <col min="17" max="17" width="4.140625" style="9" customWidth="1"/>
    <col min="18" max="19" width="17.7109375" style="9" bestFit="1" customWidth="1"/>
    <col min="20" max="16384" width="8.85546875" style="9"/>
  </cols>
  <sheetData>
    <row r="1" spans="1:19" x14ac:dyDescent="0.25">
      <c r="A1" s="9" t="s">
        <v>53</v>
      </c>
    </row>
    <row r="3" spans="1:19" x14ac:dyDescent="0.25">
      <c r="A3" s="11" t="s">
        <v>1</v>
      </c>
      <c r="B3" s="12">
        <v>3.9439073129251701</v>
      </c>
      <c r="C3" s="12" t="s">
        <v>0</v>
      </c>
    </row>
    <row r="4" spans="1:19" ht="30" x14ac:dyDescent="0.25">
      <c r="A4" s="11" t="s">
        <v>77</v>
      </c>
      <c r="B4" s="12">
        <v>458</v>
      </c>
      <c r="C4" s="12" t="s">
        <v>90</v>
      </c>
    </row>
    <row r="6" spans="1:19" x14ac:dyDescent="0.25">
      <c r="A6" s="9" t="s">
        <v>76</v>
      </c>
    </row>
    <row r="7" spans="1:19" x14ac:dyDescent="0.25">
      <c r="B7" s="60" t="s">
        <v>79</v>
      </c>
      <c r="C7" s="60"/>
      <c r="D7" s="60"/>
      <c r="E7" s="10"/>
      <c r="F7" s="61" t="s">
        <v>80</v>
      </c>
      <c r="G7" s="62"/>
      <c r="H7" s="62"/>
      <c r="I7" s="62"/>
      <c r="J7" s="63"/>
      <c r="K7" s="10"/>
      <c r="L7" s="61" t="s">
        <v>89</v>
      </c>
      <c r="M7" s="62"/>
      <c r="N7" s="62"/>
      <c r="O7" s="62"/>
      <c r="P7" s="63"/>
      <c r="Q7" s="10"/>
      <c r="R7"/>
      <c r="S7"/>
    </row>
    <row r="8" spans="1:19" x14ac:dyDescent="0.25">
      <c r="B8" s="13" t="s">
        <v>74</v>
      </c>
      <c r="C8" s="13" t="s">
        <v>75</v>
      </c>
      <c r="D8" s="13" t="s">
        <v>78</v>
      </c>
      <c r="E8" s="10"/>
      <c r="F8" s="19" t="s">
        <v>83</v>
      </c>
      <c r="G8" s="13" t="s">
        <v>87</v>
      </c>
      <c r="H8" s="19" t="s">
        <v>81</v>
      </c>
      <c r="I8" s="19" t="s">
        <v>82</v>
      </c>
      <c r="J8" s="13" t="s">
        <v>93</v>
      </c>
      <c r="K8" s="10"/>
      <c r="L8" s="19" t="s">
        <v>84</v>
      </c>
      <c r="M8" s="13" t="s">
        <v>88</v>
      </c>
      <c r="N8" s="19" t="s">
        <v>85</v>
      </c>
      <c r="O8" s="19" t="s">
        <v>86</v>
      </c>
      <c r="P8" s="13" t="s">
        <v>93</v>
      </c>
      <c r="Q8" s="10"/>
      <c r="R8"/>
      <c r="S8"/>
    </row>
    <row r="9" spans="1:19" x14ac:dyDescent="0.25">
      <c r="A9" s="12" t="s">
        <v>54</v>
      </c>
      <c r="B9" s="12">
        <f>'Run30'!D15</f>
        <v>0</v>
      </c>
      <c r="C9" s="12">
        <f>'Run30'!F15</f>
        <v>0</v>
      </c>
      <c r="D9" s="12">
        <f>B9*12+C9</f>
        <v>0</v>
      </c>
      <c r="F9" s="12">
        <f>MIN(CEILING(D9/$B$3,1),$B$4)</f>
        <v>0</v>
      </c>
      <c r="G9" s="15">
        <f>F9*$B$3</f>
        <v>0</v>
      </c>
      <c r="H9" s="12">
        <f>FLOOR(G9/12,1)</f>
        <v>0</v>
      </c>
      <c r="I9" s="15">
        <f>G9-H9*12</f>
        <v>0</v>
      </c>
      <c r="J9" s="15">
        <f>G9-D9</f>
        <v>0</v>
      </c>
      <c r="L9" s="12">
        <f>MIN(FLOOR(D9/$B$3,1),$B$4)</f>
        <v>0</v>
      </c>
      <c r="M9" s="15">
        <f>L9*$B$3</f>
        <v>0</v>
      </c>
      <c r="N9" s="12">
        <f>FLOOR(M9/12,1)</f>
        <v>0</v>
      </c>
      <c r="O9" s="15">
        <f>M9-N9*12</f>
        <v>0</v>
      </c>
      <c r="P9" s="15">
        <f>M9-D9</f>
        <v>0</v>
      </c>
      <c r="Q9" s="14"/>
      <c r="R9"/>
      <c r="S9"/>
    </row>
    <row r="10" spans="1:19" x14ac:dyDescent="0.25">
      <c r="A10" s="12" t="s">
        <v>55</v>
      </c>
      <c r="B10" s="12">
        <f>'Run30'!J15</f>
        <v>0</v>
      </c>
      <c r="C10" s="12">
        <f>'Run30'!L15</f>
        <v>0</v>
      </c>
      <c r="D10" s="12">
        <f t="shared" ref="D10:D28" si="0">B10*12+C10</f>
        <v>0</v>
      </c>
      <c r="F10" s="12">
        <f t="shared" ref="F10:F28" si="1">MIN(CEILING(D10/$B$3,1),$B$4)</f>
        <v>0</v>
      </c>
      <c r="G10" s="15">
        <f t="shared" ref="G10:G28" si="2">F10*$B$3</f>
        <v>0</v>
      </c>
      <c r="H10" s="12">
        <f t="shared" ref="H10:H28" si="3">FLOOR(G10/12,1)</f>
        <v>0</v>
      </c>
      <c r="I10" s="15">
        <f t="shared" ref="I10:I28" si="4">G10-H10*12</f>
        <v>0</v>
      </c>
      <c r="J10" s="15">
        <f t="shared" ref="J10:J28" si="5">G10-D10</f>
        <v>0</v>
      </c>
      <c r="L10" s="12">
        <f t="shared" ref="L10:L28" si="6">MIN(FLOOR(D10/$B$3,1),$B$4)</f>
        <v>0</v>
      </c>
      <c r="M10" s="15">
        <f t="shared" ref="M10:M28" si="7">L10*$B$3</f>
        <v>0</v>
      </c>
      <c r="N10" s="12">
        <f t="shared" ref="N10:N28" si="8">FLOOR(M10/12,1)</f>
        <v>0</v>
      </c>
      <c r="O10" s="15">
        <f t="shared" ref="O10:O28" si="9">M10-N10*12</f>
        <v>0</v>
      </c>
      <c r="P10" s="15">
        <f t="shared" ref="P10:P28" si="10">M10-D10</f>
        <v>0</v>
      </c>
      <c r="Q10" s="14"/>
      <c r="R10"/>
      <c r="S10"/>
    </row>
    <row r="11" spans="1:19" x14ac:dyDescent="0.25">
      <c r="A11" s="12" t="s">
        <v>56</v>
      </c>
      <c r="B11" s="12">
        <f>'Run30'!P15</f>
        <v>0</v>
      </c>
      <c r="C11" s="12">
        <f>'Run30'!R15</f>
        <v>0</v>
      </c>
      <c r="D11" s="12">
        <f t="shared" si="0"/>
        <v>0</v>
      </c>
      <c r="F11" s="12">
        <f t="shared" si="1"/>
        <v>0</v>
      </c>
      <c r="G11" s="15">
        <f t="shared" si="2"/>
        <v>0</v>
      </c>
      <c r="H11" s="12">
        <f t="shared" si="3"/>
        <v>0</v>
      </c>
      <c r="I11" s="15">
        <f t="shared" si="4"/>
        <v>0</v>
      </c>
      <c r="J11" s="15">
        <f t="shared" si="5"/>
        <v>0</v>
      </c>
      <c r="L11" s="12">
        <f t="shared" si="6"/>
        <v>0</v>
      </c>
      <c r="M11" s="15">
        <f t="shared" si="7"/>
        <v>0</v>
      </c>
      <c r="N11" s="12">
        <f t="shared" si="8"/>
        <v>0</v>
      </c>
      <c r="O11" s="15">
        <f t="shared" si="9"/>
        <v>0</v>
      </c>
      <c r="P11" s="15">
        <f t="shared" si="10"/>
        <v>0</v>
      </c>
      <c r="Q11" s="14"/>
      <c r="R11"/>
      <c r="S11"/>
    </row>
    <row r="12" spans="1:19" x14ac:dyDescent="0.25">
      <c r="A12" s="12" t="s">
        <v>57</v>
      </c>
      <c r="B12" s="12">
        <f>'Run30'!V15</f>
        <v>0</v>
      </c>
      <c r="C12" s="12">
        <f>'Run30'!X15</f>
        <v>0</v>
      </c>
      <c r="D12" s="12">
        <f t="shared" si="0"/>
        <v>0</v>
      </c>
      <c r="F12" s="12">
        <f t="shared" si="1"/>
        <v>0</v>
      </c>
      <c r="G12" s="15">
        <f t="shared" si="2"/>
        <v>0</v>
      </c>
      <c r="H12" s="12">
        <f t="shared" si="3"/>
        <v>0</v>
      </c>
      <c r="I12" s="15">
        <f t="shared" si="4"/>
        <v>0</v>
      </c>
      <c r="J12" s="15">
        <f t="shared" si="5"/>
        <v>0</v>
      </c>
      <c r="L12" s="12">
        <f t="shared" si="6"/>
        <v>0</v>
      </c>
      <c r="M12" s="15">
        <f t="shared" si="7"/>
        <v>0</v>
      </c>
      <c r="N12" s="12">
        <f t="shared" si="8"/>
        <v>0</v>
      </c>
      <c r="O12" s="15">
        <f t="shared" si="9"/>
        <v>0</v>
      </c>
      <c r="P12" s="15">
        <f t="shared" si="10"/>
        <v>0</v>
      </c>
      <c r="Q12" s="14"/>
      <c r="R12"/>
      <c r="S12"/>
    </row>
    <row r="13" spans="1:19" x14ac:dyDescent="0.25">
      <c r="A13" s="12" t="s">
        <v>58</v>
      </c>
      <c r="B13" s="12">
        <f>'Run30'!AB15</f>
        <v>0</v>
      </c>
      <c r="C13" s="12">
        <f>'Run30'!AD15</f>
        <v>0</v>
      </c>
      <c r="D13" s="12">
        <f t="shared" si="0"/>
        <v>0</v>
      </c>
      <c r="F13" s="12">
        <f t="shared" si="1"/>
        <v>0</v>
      </c>
      <c r="G13" s="15">
        <f t="shared" si="2"/>
        <v>0</v>
      </c>
      <c r="H13" s="12">
        <f t="shared" si="3"/>
        <v>0</v>
      </c>
      <c r="I13" s="15">
        <f t="shared" si="4"/>
        <v>0</v>
      </c>
      <c r="J13" s="15">
        <f t="shared" si="5"/>
        <v>0</v>
      </c>
      <c r="L13" s="12">
        <f t="shared" si="6"/>
        <v>0</v>
      </c>
      <c r="M13" s="15">
        <f t="shared" si="7"/>
        <v>0</v>
      </c>
      <c r="N13" s="12">
        <f t="shared" si="8"/>
        <v>0</v>
      </c>
      <c r="O13" s="15">
        <f t="shared" si="9"/>
        <v>0</v>
      </c>
      <c r="P13" s="15">
        <f t="shared" si="10"/>
        <v>0</v>
      </c>
      <c r="Q13" s="14"/>
      <c r="R13"/>
      <c r="S13"/>
    </row>
    <row r="14" spans="1:19" x14ac:dyDescent="0.25">
      <c r="A14" s="12" t="s">
        <v>59</v>
      </c>
      <c r="B14" s="12">
        <f>'Run30'!AH15</f>
        <v>0</v>
      </c>
      <c r="C14" s="12">
        <f>'Run30'!AJ15</f>
        <v>0</v>
      </c>
      <c r="D14" s="12">
        <f t="shared" si="0"/>
        <v>0</v>
      </c>
      <c r="F14" s="12">
        <f t="shared" si="1"/>
        <v>0</v>
      </c>
      <c r="G14" s="15">
        <f t="shared" si="2"/>
        <v>0</v>
      </c>
      <c r="H14" s="12">
        <f t="shared" si="3"/>
        <v>0</v>
      </c>
      <c r="I14" s="15">
        <f t="shared" si="4"/>
        <v>0</v>
      </c>
      <c r="J14" s="15">
        <f t="shared" si="5"/>
        <v>0</v>
      </c>
      <c r="L14" s="12">
        <f t="shared" si="6"/>
        <v>0</v>
      </c>
      <c r="M14" s="15">
        <f t="shared" si="7"/>
        <v>0</v>
      </c>
      <c r="N14" s="12">
        <f t="shared" si="8"/>
        <v>0</v>
      </c>
      <c r="O14" s="15">
        <f t="shared" si="9"/>
        <v>0</v>
      </c>
      <c r="P14" s="15">
        <f t="shared" si="10"/>
        <v>0</v>
      </c>
      <c r="Q14" s="14"/>
      <c r="R14"/>
      <c r="S14"/>
    </row>
    <row r="15" spans="1:19" x14ac:dyDescent="0.25">
      <c r="A15" s="12" t="s">
        <v>60</v>
      </c>
      <c r="B15" s="12">
        <f>'Run30'!AN15</f>
        <v>0</v>
      </c>
      <c r="C15" s="12">
        <f>'Run30'!AP15</f>
        <v>0</v>
      </c>
      <c r="D15" s="12">
        <f t="shared" si="0"/>
        <v>0</v>
      </c>
      <c r="F15" s="12">
        <f t="shared" si="1"/>
        <v>0</v>
      </c>
      <c r="G15" s="15">
        <f t="shared" si="2"/>
        <v>0</v>
      </c>
      <c r="H15" s="12">
        <f t="shared" si="3"/>
        <v>0</v>
      </c>
      <c r="I15" s="15">
        <f t="shared" si="4"/>
        <v>0</v>
      </c>
      <c r="J15" s="15">
        <f t="shared" si="5"/>
        <v>0</v>
      </c>
      <c r="L15" s="12">
        <f t="shared" si="6"/>
        <v>0</v>
      </c>
      <c r="M15" s="15">
        <f t="shared" si="7"/>
        <v>0</v>
      </c>
      <c r="N15" s="12">
        <f t="shared" si="8"/>
        <v>0</v>
      </c>
      <c r="O15" s="15">
        <f t="shared" si="9"/>
        <v>0</v>
      </c>
      <c r="P15" s="15">
        <f t="shared" si="10"/>
        <v>0</v>
      </c>
      <c r="Q15" s="14"/>
      <c r="R15"/>
      <c r="S15"/>
    </row>
    <row r="16" spans="1:19" x14ac:dyDescent="0.25">
      <c r="A16" s="12" t="s">
        <v>61</v>
      </c>
      <c r="B16" s="12">
        <f>'Run30'!AT15</f>
        <v>0</v>
      </c>
      <c r="C16" s="12">
        <f>'Run30'!AV15</f>
        <v>0</v>
      </c>
      <c r="D16" s="12">
        <f t="shared" si="0"/>
        <v>0</v>
      </c>
      <c r="F16" s="12">
        <f t="shared" si="1"/>
        <v>0</v>
      </c>
      <c r="G16" s="15">
        <f t="shared" si="2"/>
        <v>0</v>
      </c>
      <c r="H16" s="12">
        <f t="shared" si="3"/>
        <v>0</v>
      </c>
      <c r="I16" s="15">
        <f t="shared" si="4"/>
        <v>0</v>
      </c>
      <c r="J16" s="15">
        <f t="shared" si="5"/>
        <v>0</v>
      </c>
      <c r="L16" s="12">
        <f t="shared" si="6"/>
        <v>0</v>
      </c>
      <c r="M16" s="15">
        <f t="shared" si="7"/>
        <v>0</v>
      </c>
      <c r="N16" s="12">
        <f t="shared" si="8"/>
        <v>0</v>
      </c>
      <c r="O16" s="15">
        <f t="shared" si="9"/>
        <v>0</v>
      </c>
      <c r="P16" s="15">
        <f t="shared" si="10"/>
        <v>0</v>
      </c>
      <c r="Q16" s="14"/>
      <c r="R16"/>
      <c r="S16"/>
    </row>
    <row r="17" spans="1:19" x14ac:dyDescent="0.25">
      <c r="A17" s="12" t="s">
        <v>62</v>
      </c>
      <c r="B17" s="12">
        <f>'Run30'!AZ15</f>
        <v>0</v>
      </c>
      <c r="C17" s="12">
        <f>'Run30'!BB15</f>
        <v>0</v>
      </c>
      <c r="D17" s="12">
        <f t="shared" si="0"/>
        <v>0</v>
      </c>
      <c r="F17" s="12">
        <f t="shared" si="1"/>
        <v>0</v>
      </c>
      <c r="G17" s="15">
        <f t="shared" si="2"/>
        <v>0</v>
      </c>
      <c r="H17" s="12">
        <f t="shared" si="3"/>
        <v>0</v>
      </c>
      <c r="I17" s="15">
        <f t="shared" si="4"/>
        <v>0</v>
      </c>
      <c r="J17" s="15">
        <f t="shared" si="5"/>
        <v>0</v>
      </c>
      <c r="L17" s="12">
        <f t="shared" si="6"/>
        <v>0</v>
      </c>
      <c r="M17" s="15">
        <f t="shared" si="7"/>
        <v>0</v>
      </c>
      <c r="N17" s="12">
        <f t="shared" si="8"/>
        <v>0</v>
      </c>
      <c r="O17" s="15">
        <f t="shared" si="9"/>
        <v>0</v>
      </c>
      <c r="P17" s="15">
        <f t="shared" si="10"/>
        <v>0</v>
      </c>
      <c r="Q17" s="14"/>
      <c r="R17"/>
      <c r="S17"/>
    </row>
    <row r="18" spans="1:19" x14ac:dyDescent="0.25">
      <c r="A18" s="12" t="s">
        <v>63</v>
      </c>
      <c r="B18" s="12">
        <f>'Run30'!BF15</f>
        <v>0</v>
      </c>
      <c r="C18" s="12">
        <f>'Run30'!BH15</f>
        <v>0</v>
      </c>
      <c r="D18" s="12">
        <f t="shared" si="0"/>
        <v>0</v>
      </c>
      <c r="F18" s="12">
        <f t="shared" si="1"/>
        <v>0</v>
      </c>
      <c r="G18" s="15">
        <f t="shared" si="2"/>
        <v>0</v>
      </c>
      <c r="H18" s="12">
        <f t="shared" si="3"/>
        <v>0</v>
      </c>
      <c r="I18" s="15">
        <f t="shared" si="4"/>
        <v>0</v>
      </c>
      <c r="J18" s="15">
        <f t="shared" si="5"/>
        <v>0</v>
      </c>
      <c r="L18" s="12">
        <f t="shared" si="6"/>
        <v>0</v>
      </c>
      <c r="M18" s="15">
        <f t="shared" si="7"/>
        <v>0</v>
      </c>
      <c r="N18" s="12">
        <f t="shared" si="8"/>
        <v>0</v>
      </c>
      <c r="O18" s="15">
        <f t="shared" si="9"/>
        <v>0</v>
      </c>
      <c r="P18" s="15">
        <f t="shared" si="10"/>
        <v>0</v>
      </c>
      <c r="Q18" s="14"/>
      <c r="R18"/>
      <c r="S18"/>
    </row>
    <row r="19" spans="1:19" x14ac:dyDescent="0.25">
      <c r="A19" s="12" t="s">
        <v>64</v>
      </c>
      <c r="B19" s="12">
        <f>'Run30'!D33</f>
        <v>0</v>
      </c>
      <c r="C19" s="12">
        <f>'Run30'!F33</f>
        <v>0</v>
      </c>
      <c r="D19" s="12">
        <f t="shared" si="0"/>
        <v>0</v>
      </c>
      <c r="F19" s="12">
        <f t="shared" si="1"/>
        <v>0</v>
      </c>
      <c r="G19" s="15">
        <f t="shared" si="2"/>
        <v>0</v>
      </c>
      <c r="H19" s="12">
        <f t="shared" si="3"/>
        <v>0</v>
      </c>
      <c r="I19" s="15">
        <f t="shared" si="4"/>
        <v>0</v>
      </c>
      <c r="J19" s="15">
        <f t="shared" si="5"/>
        <v>0</v>
      </c>
      <c r="L19" s="12">
        <f t="shared" si="6"/>
        <v>0</v>
      </c>
      <c r="M19" s="15">
        <f t="shared" si="7"/>
        <v>0</v>
      </c>
      <c r="N19" s="12">
        <f t="shared" si="8"/>
        <v>0</v>
      </c>
      <c r="O19" s="15">
        <f t="shared" si="9"/>
        <v>0</v>
      </c>
      <c r="P19" s="15">
        <f t="shared" si="10"/>
        <v>0</v>
      </c>
      <c r="Q19" s="14"/>
      <c r="R19"/>
      <c r="S19"/>
    </row>
    <row r="20" spans="1:19" x14ac:dyDescent="0.25">
      <c r="A20" s="12" t="s">
        <v>65</v>
      </c>
      <c r="B20" s="12">
        <f>'Run30'!J33</f>
        <v>0</v>
      </c>
      <c r="C20" s="12">
        <f>'Run30'!L33</f>
        <v>0</v>
      </c>
      <c r="D20" s="12">
        <f t="shared" si="0"/>
        <v>0</v>
      </c>
      <c r="F20" s="12">
        <f t="shared" si="1"/>
        <v>0</v>
      </c>
      <c r="G20" s="15">
        <f t="shared" si="2"/>
        <v>0</v>
      </c>
      <c r="H20" s="12">
        <f t="shared" si="3"/>
        <v>0</v>
      </c>
      <c r="I20" s="15">
        <f t="shared" si="4"/>
        <v>0</v>
      </c>
      <c r="J20" s="15">
        <f t="shared" si="5"/>
        <v>0</v>
      </c>
      <c r="L20" s="12">
        <f t="shared" si="6"/>
        <v>0</v>
      </c>
      <c r="M20" s="15">
        <f t="shared" si="7"/>
        <v>0</v>
      </c>
      <c r="N20" s="12">
        <f t="shared" si="8"/>
        <v>0</v>
      </c>
      <c r="O20" s="15">
        <f t="shared" si="9"/>
        <v>0</v>
      </c>
      <c r="P20" s="15">
        <f t="shared" si="10"/>
        <v>0</v>
      </c>
      <c r="Q20" s="14"/>
      <c r="R20"/>
      <c r="S20"/>
    </row>
    <row r="21" spans="1:19" x14ac:dyDescent="0.25">
      <c r="A21" s="12" t="s">
        <v>66</v>
      </c>
      <c r="B21" s="12">
        <f>'Run30'!P33</f>
        <v>0</v>
      </c>
      <c r="C21" s="12">
        <f>'Run30'!R33</f>
        <v>0</v>
      </c>
      <c r="D21" s="12">
        <f t="shared" si="0"/>
        <v>0</v>
      </c>
      <c r="F21" s="12">
        <f t="shared" si="1"/>
        <v>0</v>
      </c>
      <c r="G21" s="15">
        <f t="shared" si="2"/>
        <v>0</v>
      </c>
      <c r="H21" s="12">
        <f t="shared" si="3"/>
        <v>0</v>
      </c>
      <c r="I21" s="15">
        <f t="shared" si="4"/>
        <v>0</v>
      </c>
      <c r="J21" s="15">
        <f t="shared" si="5"/>
        <v>0</v>
      </c>
      <c r="L21" s="12">
        <f t="shared" si="6"/>
        <v>0</v>
      </c>
      <c r="M21" s="15">
        <f t="shared" si="7"/>
        <v>0</v>
      </c>
      <c r="N21" s="12">
        <f t="shared" si="8"/>
        <v>0</v>
      </c>
      <c r="O21" s="15">
        <f t="shared" si="9"/>
        <v>0</v>
      </c>
      <c r="P21" s="15">
        <f t="shared" si="10"/>
        <v>0</v>
      </c>
      <c r="Q21" s="14"/>
      <c r="R21"/>
      <c r="S21"/>
    </row>
    <row r="22" spans="1:19" x14ac:dyDescent="0.25">
      <c r="A22" s="12" t="s">
        <v>67</v>
      </c>
      <c r="B22" s="12">
        <f>'Run30'!V33</f>
        <v>0</v>
      </c>
      <c r="C22" s="12">
        <f>'Run30'!X33</f>
        <v>0</v>
      </c>
      <c r="D22" s="12">
        <f t="shared" si="0"/>
        <v>0</v>
      </c>
      <c r="F22" s="12">
        <f t="shared" si="1"/>
        <v>0</v>
      </c>
      <c r="G22" s="15">
        <f t="shared" si="2"/>
        <v>0</v>
      </c>
      <c r="H22" s="12">
        <f t="shared" si="3"/>
        <v>0</v>
      </c>
      <c r="I22" s="15">
        <f t="shared" si="4"/>
        <v>0</v>
      </c>
      <c r="J22" s="15">
        <f>G22-D22</f>
        <v>0</v>
      </c>
      <c r="L22" s="12">
        <f t="shared" si="6"/>
        <v>0</v>
      </c>
      <c r="M22" s="15">
        <f t="shared" si="7"/>
        <v>0</v>
      </c>
      <c r="N22" s="12">
        <f t="shared" si="8"/>
        <v>0</v>
      </c>
      <c r="O22" s="15">
        <f t="shared" si="9"/>
        <v>0</v>
      </c>
      <c r="P22" s="15">
        <f t="shared" si="10"/>
        <v>0</v>
      </c>
      <c r="Q22" s="14"/>
      <c r="R22"/>
      <c r="S22"/>
    </row>
    <row r="23" spans="1:19" x14ac:dyDescent="0.25">
      <c r="A23" s="12" t="s">
        <v>68</v>
      </c>
      <c r="B23" s="12">
        <f>'Run30'!AB33</f>
        <v>0</v>
      </c>
      <c r="C23" s="12">
        <f>'Run30'!AD33</f>
        <v>0</v>
      </c>
      <c r="D23" s="12">
        <f t="shared" si="0"/>
        <v>0</v>
      </c>
      <c r="F23" s="12">
        <f t="shared" si="1"/>
        <v>0</v>
      </c>
      <c r="G23" s="15">
        <f t="shared" si="2"/>
        <v>0</v>
      </c>
      <c r="H23" s="12">
        <f t="shared" si="3"/>
        <v>0</v>
      </c>
      <c r="I23" s="15">
        <f t="shared" si="4"/>
        <v>0</v>
      </c>
      <c r="J23" s="15">
        <f t="shared" si="5"/>
        <v>0</v>
      </c>
      <c r="L23" s="12">
        <f t="shared" si="6"/>
        <v>0</v>
      </c>
      <c r="M23" s="15">
        <f t="shared" si="7"/>
        <v>0</v>
      </c>
      <c r="N23" s="12">
        <f t="shared" si="8"/>
        <v>0</v>
      </c>
      <c r="O23" s="15">
        <f t="shared" si="9"/>
        <v>0</v>
      </c>
      <c r="P23" s="15">
        <f t="shared" si="10"/>
        <v>0</v>
      </c>
      <c r="Q23" s="14"/>
      <c r="R23"/>
      <c r="S23"/>
    </row>
    <row r="24" spans="1:19" x14ac:dyDescent="0.25">
      <c r="A24" s="12" t="s">
        <v>69</v>
      </c>
      <c r="B24" s="12">
        <f>'Run30'!AH33</f>
        <v>0</v>
      </c>
      <c r="C24" s="12">
        <f>'Run30'!AJ33</f>
        <v>0</v>
      </c>
      <c r="D24" s="12">
        <f t="shared" si="0"/>
        <v>0</v>
      </c>
      <c r="F24" s="12">
        <f t="shared" si="1"/>
        <v>0</v>
      </c>
      <c r="G24" s="15">
        <f t="shared" si="2"/>
        <v>0</v>
      </c>
      <c r="H24" s="12">
        <f t="shared" si="3"/>
        <v>0</v>
      </c>
      <c r="I24" s="15">
        <f t="shared" si="4"/>
        <v>0</v>
      </c>
      <c r="J24" s="15">
        <f t="shared" si="5"/>
        <v>0</v>
      </c>
      <c r="L24" s="12">
        <f t="shared" si="6"/>
        <v>0</v>
      </c>
      <c r="M24" s="15">
        <f t="shared" si="7"/>
        <v>0</v>
      </c>
      <c r="N24" s="12">
        <f t="shared" si="8"/>
        <v>0</v>
      </c>
      <c r="O24" s="15">
        <f t="shared" si="9"/>
        <v>0</v>
      </c>
      <c r="P24" s="15">
        <f t="shared" si="10"/>
        <v>0</v>
      </c>
      <c r="Q24" s="14"/>
      <c r="R24"/>
      <c r="S24"/>
    </row>
    <row r="25" spans="1:19" x14ac:dyDescent="0.25">
      <c r="A25" s="12" t="s">
        <v>70</v>
      </c>
      <c r="B25" s="12">
        <f>'Run30'!AN33</f>
        <v>0</v>
      </c>
      <c r="C25" s="12">
        <f>'Run30'!AP33</f>
        <v>0</v>
      </c>
      <c r="D25" s="12">
        <f t="shared" si="0"/>
        <v>0</v>
      </c>
      <c r="F25" s="12">
        <f t="shared" si="1"/>
        <v>0</v>
      </c>
      <c r="G25" s="15">
        <f t="shared" si="2"/>
        <v>0</v>
      </c>
      <c r="H25" s="12">
        <f t="shared" si="3"/>
        <v>0</v>
      </c>
      <c r="I25" s="15">
        <f t="shared" si="4"/>
        <v>0</v>
      </c>
      <c r="J25" s="15">
        <f t="shared" si="5"/>
        <v>0</v>
      </c>
      <c r="L25" s="12">
        <f t="shared" si="6"/>
        <v>0</v>
      </c>
      <c r="M25" s="15">
        <f t="shared" si="7"/>
        <v>0</v>
      </c>
      <c r="N25" s="12">
        <f t="shared" si="8"/>
        <v>0</v>
      </c>
      <c r="O25" s="15">
        <f t="shared" si="9"/>
        <v>0</v>
      </c>
      <c r="P25" s="15">
        <f t="shared" si="10"/>
        <v>0</v>
      </c>
      <c r="Q25" s="14"/>
      <c r="R25"/>
      <c r="S25"/>
    </row>
    <row r="26" spans="1:19" x14ac:dyDescent="0.25">
      <c r="A26" s="12" t="s">
        <v>71</v>
      </c>
      <c r="B26" s="12">
        <f>'Run30'!AT33</f>
        <v>0</v>
      </c>
      <c r="C26" s="12">
        <f>'Run30'!AV33</f>
        <v>0</v>
      </c>
      <c r="D26" s="12">
        <f t="shared" si="0"/>
        <v>0</v>
      </c>
      <c r="F26" s="12">
        <f t="shared" si="1"/>
        <v>0</v>
      </c>
      <c r="G26" s="15">
        <f t="shared" si="2"/>
        <v>0</v>
      </c>
      <c r="H26" s="12">
        <f t="shared" si="3"/>
        <v>0</v>
      </c>
      <c r="I26" s="15">
        <f t="shared" si="4"/>
        <v>0</v>
      </c>
      <c r="J26" s="15">
        <f t="shared" si="5"/>
        <v>0</v>
      </c>
      <c r="L26" s="12">
        <f t="shared" si="6"/>
        <v>0</v>
      </c>
      <c r="M26" s="15">
        <f t="shared" si="7"/>
        <v>0</v>
      </c>
      <c r="N26" s="12">
        <f t="shared" si="8"/>
        <v>0</v>
      </c>
      <c r="O26" s="15">
        <f t="shared" si="9"/>
        <v>0</v>
      </c>
      <c r="P26" s="15">
        <f t="shared" si="10"/>
        <v>0</v>
      </c>
      <c r="Q26" s="14"/>
      <c r="R26"/>
      <c r="S26"/>
    </row>
    <row r="27" spans="1:19" x14ac:dyDescent="0.25">
      <c r="A27" s="12" t="s">
        <v>72</v>
      </c>
      <c r="B27" s="12">
        <f>'Run30'!AZ33</f>
        <v>0</v>
      </c>
      <c r="C27" s="12">
        <f>'Run30'!BB33</f>
        <v>0</v>
      </c>
      <c r="D27" s="12">
        <f t="shared" si="0"/>
        <v>0</v>
      </c>
      <c r="F27" s="12">
        <f t="shared" si="1"/>
        <v>0</v>
      </c>
      <c r="G27" s="15">
        <f t="shared" si="2"/>
        <v>0</v>
      </c>
      <c r="H27" s="12">
        <f t="shared" si="3"/>
        <v>0</v>
      </c>
      <c r="I27" s="15">
        <f t="shared" si="4"/>
        <v>0</v>
      </c>
      <c r="J27" s="15">
        <f t="shared" si="5"/>
        <v>0</v>
      </c>
      <c r="L27" s="12">
        <f t="shared" si="6"/>
        <v>0</v>
      </c>
      <c r="M27" s="15">
        <f t="shared" si="7"/>
        <v>0</v>
      </c>
      <c r="N27" s="12">
        <f t="shared" si="8"/>
        <v>0</v>
      </c>
      <c r="O27" s="15">
        <f t="shared" si="9"/>
        <v>0</v>
      </c>
      <c r="P27" s="15">
        <f t="shared" si="10"/>
        <v>0</v>
      </c>
      <c r="Q27" s="14"/>
      <c r="R27"/>
      <c r="S27"/>
    </row>
    <row r="28" spans="1:19" x14ac:dyDescent="0.25">
      <c r="A28" s="12" t="s">
        <v>73</v>
      </c>
      <c r="B28" s="12">
        <f>'Run30'!BF33</f>
        <v>0</v>
      </c>
      <c r="C28" s="12">
        <f>'Run30'!BH33</f>
        <v>0</v>
      </c>
      <c r="D28" s="12">
        <f t="shared" si="0"/>
        <v>0</v>
      </c>
      <c r="F28" s="12">
        <f t="shared" si="1"/>
        <v>0</v>
      </c>
      <c r="G28" s="15">
        <f t="shared" si="2"/>
        <v>0</v>
      </c>
      <c r="H28" s="12">
        <f t="shared" si="3"/>
        <v>0</v>
      </c>
      <c r="I28" s="15">
        <f t="shared" si="4"/>
        <v>0</v>
      </c>
      <c r="J28" s="15">
        <f t="shared" si="5"/>
        <v>0</v>
      </c>
      <c r="L28" s="12">
        <f t="shared" si="6"/>
        <v>0</v>
      </c>
      <c r="M28" s="15">
        <f t="shared" si="7"/>
        <v>0</v>
      </c>
      <c r="N28" s="12">
        <f t="shared" si="8"/>
        <v>0</v>
      </c>
      <c r="O28" s="15">
        <f t="shared" si="9"/>
        <v>0</v>
      </c>
      <c r="P28" s="15">
        <f t="shared" si="10"/>
        <v>0</v>
      </c>
      <c r="Q28" s="14"/>
      <c r="R28"/>
      <c r="S28"/>
    </row>
    <row r="29" spans="1:19" x14ac:dyDescent="0.25">
      <c r="G29" s="14"/>
      <c r="I29" s="14"/>
      <c r="J29" s="14"/>
      <c r="K29" s="9" t="s">
        <v>97</v>
      </c>
      <c r="L29" s="9">
        <f>SUM(L9:L28)</f>
        <v>0</v>
      </c>
      <c r="M29" s="14"/>
      <c r="O29" s="14"/>
      <c r="P29" s="14"/>
      <c r="Q29" s="14"/>
      <c r="R29"/>
      <c r="S29"/>
    </row>
    <row r="30" spans="1:19" x14ac:dyDescent="0.25">
      <c r="G30" s="14"/>
      <c r="I30" s="14"/>
      <c r="J30" s="14"/>
      <c r="K30" s="9" t="s">
        <v>548</v>
      </c>
      <c r="L30" s="9" t="e">
        <f>VLOOKUP(L29,SectionLookUp!A1:D456,2,FALSE)</f>
        <v>#N/A</v>
      </c>
      <c r="M30" s="14"/>
      <c r="O30" s="14"/>
      <c r="P30" s="14"/>
      <c r="Q30" s="14"/>
      <c r="R30"/>
      <c r="S30"/>
    </row>
    <row r="31" spans="1:19" x14ac:dyDescent="0.25">
      <c r="I31" s="14"/>
      <c r="J31" s="14"/>
    </row>
    <row r="32" spans="1:19" x14ac:dyDescent="0.25">
      <c r="A32" s="9" t="s">
        <v>94</v>
      </c>
      <c r="B32"/>
    </row>
    <row r="33" spans="1:4" x14ac:dyDescent="0.25">
      <c r="A33" s="9" t="s">
        <v>91</v>
      </c>
      <c r="B33"/>
    </row>
    <row r="34" spans="1:4" x14ac:dyDescent="0.25">
      <c r="A34" s="9" t="s">
        <v>92</v>
      </c>
      <c r="B34"/>
    </row>
    <row r="35" spans="1:4" x14ac:dyDescent="0.25">
      <c r="A35"/>
      <c r="B35"/>
    </row>
    <row r="36" spans="1:4" x14ac:dyDescent="0.25">
      <c r="A36"/>
      <c r="D36"/>
    </row>
    <row r="37" spans="1:4" x14ac:dyDescent="0.25">
      <c r="A37"/>
      <c r="D37"/>
    </row>
    <row r="38" spans="1:4" x14ac:dyDescent="0.25">
      <c r="A38"/>
      <c r="D38"/>
    </row>
    <row r="39" spans="1:4" x14ac:dyDescent="0.25">
      <c r="A39"/>
      <c r="D39"/>
    </row>
    <row r="40" spans="1:4" x14ac:dyDescent="0.25">
      <c r="A40"/>
      <c r="D40"/>
    </row>
    <row r="41" spans="1:4" x14ac:dyDescent="0.25">
      <c r="A41"/>
      <c r="D41"/>
    </row>
    <row r="42" spans="1:4" x14ac:dyDescent="0.25">
      <c r="A42"/>
      <c r="D42"/>
    </row>
    <row r="43" spans="1:4" x14ac:dyDescent="0.25">
      <c r="A43"/>
      <c r="D43"/>
    </row>
    <row r="44" spans="1:4" x14ac:dyDescent="0.25">
      <c r="A44"/>
      <c r="D44"/>
    </row>
    <row r="45" spans="1:4" x14ac:dyDescent="0.25">
      <c r="A45"/>
      <c r="D45"/>
    </row>
    <row r="46" spans="1:4" x14ac:dyDescent="0.25">
      <c r="A46"/>
      <c r="D46"/>
    </row>
    <row r="47" spans="1:4" x14ac:dyDescent="0.25">
      <c r="A47"/>
      <c r="D47"/>
    </row>
    <row r="48" spans="1:4" x14ac:dyDescent="0.25">
      <c r="A48"/>
      <c r="D48"/>
    </row>
    <row r="49" spans="1:4" x14ac:dyDescent="0.25">
      <c r="A49"/>
      <c r="D49"/>
    </row>
    <row r="50" spans="1:4" x14ac:dyDescent="0.25">
      <c r="A50"/>
      <c r="D50"/>
    </row>
    <row r="51" spans="1:4" x14ac:dyDescent="0.25">
      <c r="A51"/>
      <c r="D51"/>
    </row>
    <row r="52" spans="1:4" x14ac:dyDescent="0.25">
      <c r="A52"/>
      <c r="D52"/>
    </row>
    <row r="53" spans="1:4" x14ac:dyDescent="0.25">
      <c r="A53"/>
      <c r="D53"/>
    </row>
    <row r="54" spans="1:4" x14ac:dyDescent="0.25">
      <c r="A54"/>
      <c r="D54"/>
    </row>
    <row r="55" spans="1:4" x14ac:dyDescent="0.25">
      <c r="A55"/>
      <c r="D55"/>
    </row>
    <row r="56" spans="1:4" x14ac:dyDescent="0.25">
      <c r="A56"/>
      <c r="D56"/>
    </row>
    <row r="57" spans="1:4" x14ac:dyDescent="0.25">
      <c r="A57"/>
      <c r="D57"/>
    </row>
    <row r="58" spans="1:4" x14ac:dyDescent="0.25">
      <c r="A58"/>
      <c r="D58"/>
    </row>
    <row r="59" spans="1:4" x14ac:dyDescent="0.25">
      <c r="A59"/>
      <c r="D59"/>
    </row>
    <row r="60" spans="1:4" x14ac:dyDescent="0.25">
      <c r="A60"/>
      <c r="D60"/>
    </row>
    <row r="61" spans="1:4" x14ac:dyDescent="0.25">
      <c r="A61"/>
      <c r="D61"/>
    </row>
    <row r="62" spans="1:4" x14ac:dyDescent="0.25">
      <c r="A62"/>
      <c r="D62"/>
    </row>
    <row r="63" spans="1:4" x14ac:dyDescent="0.25">
      <c r="A63"/>
      <c r="D63"/>
    </row>
    <row r="64" spans="1:4" x14ac:dyDescent="0.25">
      <c r="A64"/>
      <c r="D64"/>
    </row>
    <row r="65" spans="1:4" x14ac:dyDescent="0.25">
      <c r="A65"/>
      <c r="D65"/>
    </row>
    <row r="66" spans="1:4" x14ac:dyDescent="0.25">
      <c r="A66"/>
      <c r="D66"/>
    </row>
    <row r="67" spans="1:4" x14ac:dyDescent="0.25">
      <c r="A67"/>
      <c r="D67"/>
    </row>
    <row r="68" spans="1:4" x14ac:dyDescent="0.25">
      <c r="A68"/>
      <c r="D68"/>
    </row>
    <row r="69" spans="1:4" x14ac:dyDescent="0.25">
      <c r="A69"/>
      <c r="D69"/>
    </row>
    <row r="70" spans="1:4" x14ac:dyDescent="0.25">
      <c r="A70"/>
      <c r="D70"/>
    </row>
    <row r="71" spans="1:4" x14ac:dyDescent="0.25">
      <c r="A71"/>
      <c r="D71"/>
    </row>
    <row r="72" spans="1:4" x14ac:dyDescent="0.25">
      <c r="A72"/>
      <c r="D72"/>
    </row>
    <row r="73" spans="1:4" x14ac:dyDescent="0.25">
      <c r="A73"/>
      <c r="D73"/>
    </row>
    <row r="74" spans="1:4" x14ac:dyDescent="0.25">
      <c r="A74"/>
      <c r="D74"/>
    </row>
    <row r="75" spans="1:4" x14ac:dyDescent="0.25">
      <c r="A75"/>
      <c r="D75"/>
    </row>
    <row r="76" spans="1:4" x14ac:dyDescent="0.25">
      <c r="A76"/>
      <c r="D76"/>
    </row>
    <row r="77" spans="1:4" x14ac:dyDescent="0.25">
      <c r="A77"/>
      <c r="D77"/>
    </row>
    <row r="78" spans="1:4" x14ac:dyDescent="0.25">
      <c r="A78"/>
      <c r="D78"/>
    </row>
    <row r="79" spans="1:4" x14ac:dyDescent="0.25">
      <c r="A79"/>
      <c r="D79"/>
    </row>
  </sheetData>
  <sheetProtection algorithmName="SHA-512" hashValue="GhxM6vrMShu4227o9G8JAXUPdE7UJrt27MIla6UrT0bZD/xPxQT0DcNkzzzBp38qw2L3mIfVZUKLIwy4qIrweA==" saltValue="uGZGTgXFWVvahpSoJnD99A==" spinCount="100000" sheet="1" objects="1" scenarios="1"/>
  <mergeCells count="3">
    <mergeCell ref="B7:D7"/>
    <mergeCell ref="F7:J7"/>
    <mergeCell ref="L7:P7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954FF-9A5A-4920-9497-AC0D05DC7721}">
  <sheetPr codeName="Sheet37"/>
  <dimension ref="A1:E456"/>
  <sheetViews>
    <sheetView topLeftCell="A259" zoomScale="160" zoomScaleNormal="160" workbookViewId="0">
      <selection activeCell="T57" sqref="T57"/>
    </sheetView>
  </sheetViews>
  <sheetFormatPr defaultColWidth="8.85546875" defaultRowHeight="15" x14ac:dyDescent="0.25"/>
  <cols>
    <col min="1" max="1" width="8.85546875" style="31"/>
    <col min="2" max="2" width="18" style="36" customWidth="1"/>
    <col min="3" max="3" width="14.28515625" style="31" customWidth="1"/>
    <col min="4" max="4" width="19.28515625" style="31" customWidth="1"/>
    <col min="6" max="16384" width="8.85546875" style="28"/>
  </cols>
  <sheetData>
    <row r="1" spans="1:4" x14ac:dyDescent="0.25">
      <c r="A1" s="29">
        <v>1</v>
      </c>
      <c r="B1" s="32" t="s">
        <v>98</v>
      </c>
      <c r="C1" s="29">
        <v>3.94</v>
      </c>
      <c r="D1" s="29" t="str">
        <f>INT(C1/12) &amp; " ft " &amp; TEXT(MOD(C1,12), "0.00") &amp; " in"</f>
        <v>0 ft 3.94 in</v>
      </c>
    </row>
    <row r="2" spans="1:4" x14ac:dyDescent="0.25">
      <c r="A2" s="29">
        <v>2</v>
      </c>
      <c r="B2" s="32" t="s">
        <v>99</v>
      </c>
      <c r="C2" s="29">
        <v>7.89</v>
      </c>
      <c r="D2" s="29" t="str">
        <f t="shared" ref="D2:D65" si="0">INT(C2/12) &amp; " ft " &amp; TEXT(MOD(C2,12), "0.00") &amp; " in"</f>
        <v>0 ft 7.89 in</v>
      </c>
    </row>
    <row r="3" spans="1:4" x14ac:dyDescent="0.25">
      <c r="A3" s="29">
        <v>3</v>
      </c>
      <c r="B3" s="32" t="s">
        <v>100</v>
      </c>
      <c r="C3" s="29">
        <v>11.83</v>
      </c>
      <c r="D3" s="29" t="str">
        <f t="shared" si="0"/>
        <v>0 ft 11.83 in</v>
      </c>
    </row>
    <row r="4" spans="1:4" x14ac:dyDescent="0.25">
      <c r="A4" s="29">
        <v>4</v>
      </c>
      <c r="B4" s="32" t="s">
        <v>101</v>
      </c>
      <c r="C4" s="29">
        <v>15.78</v>
      </c>
      <c r="D4" s="29" t="str">
        <f t="shared" si="0"/>
        <v>1 ft 3.78 in</v>
      </c>
    </row>
    <row r="5" spans="1:4" x14ac:dyDescent="0.25">
      <c r="A5" s="29">
        <v>5</v>
      </c>
      <c r="B5" s="32" t="s">
        <v>102</v>
      </c>
      <c r="C5" s="29">
        <v>19.72</v>
      </c>
      <c r="D5" s="29" t="str">
        <f t="shared" si="0"/>
        <v>1 ft 7.72 in</v>
      </c>
    </row>
    <row r="6" spans="1:4" x14ac:dyDescent="0.25">
      <c r="A6" s="29">
        <v>6</v>
      </c>
      <c r="B6" s="32" t="s">
        <v>103</v>
      </c>
      <c r="C6" s="29">
        <v>23.66</v>
      </c>
      <c r="D6" s="29" t="str">
        <f t="shared" si="0"/>
        <v>1 ft 11.66 in</v>
      </c>
    </row>
    <row r="7" spans="1:4" x14ac:dyDescent="0.25">
      <c r="A7" s="29">
        <v>7</v>
      </c>
      <c r="B7" s="32" t="s">
        <v>104</v>
      </c>
      <c r="C7" s="29">
        <v>27.61</v>
      </c>
      <c r="D7" s="29" t="str">
        <f t="shared" si="0"/>
        <v>2 ft 3.61 in</v>
      </c>
    </row>
    <row r="8" spans="1:4" x14ac:dyDescent="0.25">
      <c r="A8" s="29">
        <v>8</v>
      </c>
      <c r="B8" s="32" t="s">
        <v>105</v>
      </c>
      <c r="C8" s="29">
        <v>31.55</v>
      </c>
      <c r="D8" s="29" t="str">
        <f t="shared" si="0"/>
        <v>2 ft 7.55 in</v>
      </c>
    </row>
    <row r="9" spans="1:4" x14ac:dyDescent="0.25">
      <c r="A9" s="30">
        <v>9</v>
      </c>
      <c r="B9" s="33" t="s">
        <v>106</v>
      </c>
      <c r="C9" s="30">
        <v>35.5</v>
      </c>
      <c r="D9" s="29" t="str">
        <f t="shared" si="0"/>
        <v>2 ft 11.50 in</v>
      </c>
    </row>
    <row r="10" spans="1:4" x14ac:dyDescent="0.25">
      <c r="A10" s="30">
        <v>10</v>
      </c>
      <c r="B10" s="33" t="s">
        <v>107</v>
      </c>
      <c r="C10" s="30">
        <v>39.44</v>
      </c>
      <c r="D10" s="29" t="str">
        <f t="shared" si="0"/>
        <v>3 ft 3.44 in</v>
      </c>
    </row>
    <row r="11" spans="1:4" x14ac:dyDescent="0.25">
      <c r="A11" s="30">
        <v>11</v>
      </c>
      <c r="B11" s="33" t="s">
        <v>108</v>
      </c>
      <c r="C11" s="30">
        <v>43.38</v>
      </c>
      <c r="D11" s="29" t="str">
        <f t="shared" si="0"/>
        <v>3 ft 7.38 in</v>
      </c>
    </row>
    <row r="12" spans="1:4" x14ac:dyDescent="0.25">
      <c r="A12" s="29">
        <v>12</v>
      </c>
      <c r="B12" s="32" t="s">
        <v>109</v>
      </c>
      <c r="C12" s="29">
        <v>47.33</v>
      </c>
      <c r="D12" s="29" t="str">
        <f t="shared" si="0"/>
        <v>3 ft 11.33 in</v>
      </c>
    </row>
    <row r="13" spans="1:4" x14ac:dyDescent="0.25">
      <c r="A13" s="29">
        <v>13</v>
      </c>
      <c r="B13" s="32" t="s">
        <v>110</v>
      </c>
      <c r="C13" s="29">
        <v>51.27</v>
      </c>
      <c r="D13" s="29" t="str">
        <f t="shared" si="0"/>
        <v>4 ft 3.27 in</v>
      </c>
    </row>
    <row r="14" spans="1:4" x14ac:dyDescent="0.25">
      <c r="A14" s="29">
        <v>14</v>
      </c>
      <c r="B14" s="32" t="s">
        <v>111</v>
      </c>
      <c r="C14" s="29">
        <v>55.21</v>
      </c>
      <c r="D14" s="29" t="str">
        <f t="shared" si="0"/>
        <v>4 ft 7.21 in</v>
      </c>
    </row>
    <row r="15" spans="1:4" x14ac:dyDescent="0.25">
      <c r="A15" s="29">
        <v>15</v>
      </c>
      <c r="B15" s="32" t="s">
        <v>112</v>
      </c>
      <c r="C15" s="29">
        <v>59.16</v>
      </c>
      <c r="D15" s="29" t="str">
        <f t="shared" si="0"/>
        <v>4 ft 11.16 in</v>
      </c>
    </row>
    <row r="16" spans="1:4" x14ac:dyDescent="0.25">
      <c r="A16" s="29">
        <v>16</v>
      </c>
      <c r="B16" s="32" t="s">
        <v>113</v>
      </c>
      <c r="C16" s="29">
        <v>63.1</v>
      </c>
      <c r="D16" s="29" t="str">
        <f t="shared" si="0"/>
        <v>5 ft 3.10 in</v>
      </c>
    </row>
    <row r="17" spans="1:4" x14ac:dyDescent="0.25">
      <c r="A17" s="29">
        <v>17</v>
      </c>
      <c r="B17" s="32" t="s">
        <v>114</v>
      </c>
      <c r="C17" s="29">
        <v>67.05</v>
      </c>
      <c r="D17" s="29" t="str">
        <f t="shared" si="0"/>
        <v>5 ft 7.05 in</v>
      </c>
    </row>
    <row r="18" spans="1:4" x14ac:dyDescent="0.25">
      <c r="A18" s="29">
        <v>18</v>
      </c>
      <c r="B18" s="32" t="s">
        <v>115</v>
      </c>
      <c r="C18" s="29">
        <v>70.989999999999995</v>
      </c>
      <c r="D18" s="29" t="str">
        <f t="shared" si="0"/>
        <v>5 ft 10.99 in</v>
      </c>
    </row>
    <row r="19" spans="1:4" x14ac:dyDescent="0.25">
      <c r="A19" s="29">
        <v>19</v>
      </c>
      <c r="B19" s="32" t="s">
        <v>116</v>
      </c>
      <c r="C19" s="29">
        <v>74.930000000000007</v>
      </c>
      <c r="D19" s="29" t="str">
        <f t="shared" si="0"/>
        <v>6 ft 2.93 in</v>
      </c>
    </row>
    <row r="20" spans="1:4" x14ac:dyDescent="0.25">
      <c r="A20" s="29">
        <v>20</v>
      </c>
      <c r="B20" s="32" t="s">
        <v>117</v>
      </c>
      <c r="C20" s="29">
        <v>78.88</v>
      </c>
      <c r="D20" s="29" t="str">
        <f t="shared" si="0"/>
        <v>6 ft 6.88 in</v>
      </c>
    </row>
    <row r="21" spans="1:4" x14ac:dyDescent="0.25">
      <c r="A21" s="29">
        <v>21</v>
      </c>
      <c r="B21" s="32" t="s">
        <v>118</v>
      </c>
      <c r="C21" s="29">
        <v>82.82</v>
      </c>
      <c r="D21" s="29" t="str">
        <f t="shared" si="0"/>
        <v>6 ft 10.82 in</v>
      </c>
    </row>
    <row r="22" spans="1:4" x14ac:dyDescent="0.25">
      <c r="A22" s="29">
        <v>22</v>
      </c>
      <c r="B22" s="32" t="s">
        <v>119</v>
      </c>
      <c r="C22" s="29">
        <v>86.77</v>
      </c>
      <c r="D22" s="29" t="str">
        <f t="shared" si="0"/>
        <v>7 ft 2.77 in</v>
      </c>
    </row>
    <row r="23" spans="1:4" x14ac:dyDescent="0.25">
      <c r="A23" s="29">
        <v>23</v>
      </c>
      <c r="B23" s="32" t="s">
        <v>120</v>
      </c>
      <c r="C23" s="29">
        <v>90.71</v>
      </c>
      <c r="D23" s="29" t="str">
        <f t="shared" si="0"/>
        <v>7 ft 6.71 in</v>
      </c>
    </row>
    <row r="24" spans="1:4" x14ac:dyDescent="0.25">
      <c r="A24" s="29">
        <v>24</v>
      </c>
      <c r="B24" s="32" t="s">
        <v>121</v>
      </c>
      <c r="C24" s="29">
        <v>94.65</v>
      </c>
      <c r="D24" s="29" t="str">
        <f t="shared" si="0"/>
        <v>7 ft 10.65 in</v>
      </c>
    </row>
    <row r="25" spans="1:4" x14ac:dyDescent="0.25">
      <c r="A25" s="29">
        <v>25</v>
      </c>
      <c r="B25" s="32" t="s">
        <v>122</v>
      </c>
      <c r="C25" s="29">
        <v>98.6</v>
      </c>
      <c r="D25" s="29" t="str">
        <f t="shared" si="0"/>
        <v>8 ft 2.60 in</v>
      </c>
    </row>
    <row r="26" spans="1:4" x14ac:dyDescent="0.25">
      <c r="A26" s="29">
        <v>26</v>
      </c>
      <c r="B26" s="32" t="s">
        <v>123</v>
      </c>
      <c r="C26" s="29">
        <v>102.54</v>
      </c>
      <c r="D26" s="29" t="str">
        <f t="shared" si="0"/>
        <v>8 ft 6.54 in</v>
      </c>
    </row>
    <row r="27" spans="1:4" x14ac:dyDescent="0.25">
      <c r="A27" s="29">
        <v>27</v>
      </c>
      <c r="B27" s="32" t="s">
        <v>124</v>
      </c>
      <c r="C27" s="29">
        <v>106.49</v>
      </c>
      <c r="D27" s="29" t="str">
        <f t="shared" si="0"/>
        <v>8 ft 10.49 in</v>
      </c>
    </row>
    <row r="28" spans="1:4" x14ac:dyDescent="0.25">
      <c r="A28" s="29">
        <v>28</v>
      </c>
      <c r="B28" s="32" t="s">
        <v>125</v>
      </c>
      <c r="C28" s="29">
        <v>110.43</v>
      </c>
      <c r="D28" s="29" t="str">
        <f t="shared" si="0"/>
        <v>9 ft 2.43 in</v>
      </c>
    </row>
    <row r="29" spans="1:4" x14ac:dyDescent="0.25">
      <c r="A29" s="29">
        <v>29</v>
      </c>
      <c r="B29" s="32" t="s">
        <v>126</v>
      </c>
      <c r="C29" s="29">
        <v>114.37</v>
      </c>
      <c r="D29" s="29" t="str">
        <f t="shared" si="0"/>
        <v>9 ft 6.37 in</v>
      </c>
    </row>
    <row r="30" spans="1:4" x14ac:dyDescent="0.25">
      <c r="A30" s="29">
        <v>30</v>
      </c>
      <c r="B30" s="32" t="s">
        <v>127</v>
      </c>
      <c r="C30" s="29">
        <v>118.32</v>
      </c>
      <c r="D30" s="29" t="str">
        <f t="shared" si="0"/>
        <v>9 ft 10.32 in</v>
      </c>
    </row>
    <row r="31" spans="1:4" x14ac:dyDescent="0.25">
      <c r="A31" s="29">
        <v>31</v>
      </c>
      <c r="B31" s="32" t="s">
        <v>128</v>
      </c>
      <c r="C31" s="29">
        <v>122.26</v>
      </c>
      <c r="D31" s="29" t="str">
        <f t="shared" si="0"/>
        <v>10 ft 2.26 in</v>
      </c>
    </row>
    <row r="32" spans="1:4" x14ac:dyDescent="0.25">
      <c r="A32" s="29">
        <v>32</v>
      </c>
      <c r="B32" s="32" t="s">
        <v>129</v>
      </c>
      <c r="C32" s="29">
        <v>126.21</v>
      </c>
      <c r="D32" s="29" t="str">
        <f t="shared" si="0"/>
        <v>10 ft 6.21 in</v>
      </c>
    </row>
    <row r="33" spans="1:4" x14ac:dyDescent="0.25">
      <c r="A33" s="29">
        <v>33</v>
      </c>
      <c r="B33" s="32" t="s">
        <v>130</v>
      </c>
      <c r="C33" s="29">
        <v>130.15</v>
      </c>
      <c r="D33" s="29" t="str">
        <f t="shared" si="0"/>
        <v>10 ft 10.15 in</v>
      </c>
    </row>
    <row r="34" spans="1:4" x14ac:dyDescent="0.25">
      <c r="A34" s="29">
        <v>34</v>
      </c>
      <c r="B34" s="32" t="s">
        <v>131</v>
      </c>
      <c r="C34" s="29">
        <v>134.09</v>
      </c>
      <c r="D34" s="29" t="str">
        <f t="shared" si="0"/>
        <v>11 ft 2.09 in</v>
      </c>
    </row>
    <row r="35" spans="1:4" x14ac:dyDescent="0.25">
      <c r="A35" s="29">
        <v>35</v>
      </c>
      <c r="B35" s="32" t="s">
        <v>132</v>
      </c>
      <c r="C35" s="29">
        <v>138.04</v>
      </c>
      <c r="D35" s="29" t="str">
        <f t="shared" si="0"/>
        <v>11 ft 6.04 in</v>
      </c>
    </row>
    <row r="36" spans="1:4" x14ac:dyDescent="0.25">
      <c r="A36" s="29">
        <v>36</v>
      </c>
      <c r="B36" s="32" t="s">
        <v>133</v>
      </c>
      <c r="C36" s="29">
        <v>141.97999999999999</v>
      </c>
      <c r="D36" s="29" t="str">
        <f t="shared" si="0"/>
        <v>11 ft 9.98 in</v>
      </c>
    </row>
    <row r="37" spans="1:4" x14ac:dyDescent="0.25">
      <c r="A37" s="29">
        <v>37</v>
      </c>
      <c r="B37" s="32" t="s">
        <v>134</v>
      </c>
      <c r="C37" s="29">
        <v>145.91999999999999</v>
      </c>
      <c r="D37" s="29" t="str">
        <f t="shared" si="0"/>
        <v>12 ft 1.92 in</v>
      </c>
    </row>
    <row r="38" spans="1:4" x14ac:dyDescent="0.25">
      <c r="A38" s="29">
        <v>38</v>
      </c>
      <c r="B38" s="32" t="s">
        <v>135</v>
      </c>
      <c r="C38" s="29">
        <v>149.87</v>
      </c>
      <c r="D38" s="29" t="str">
        <f t="shared" si="0"/>
        <v>12 ft 5.87 in</v>
      </c>
    </row>
    <row r="39" spans="1:4" x14ac:dyDescent="0.25">
      <c r="A39" s="29">
        <v>39</v>
      </c>
      <c r="B39" s="32" t="s">
        <v>136</v>
      </c>
      <c r="C39" s="29">
        <v>153.81</v>
      </c>
      <c r="D39" s="29" t="str">
        <f t="shared" si="0"/>
        <v>12 ft 9.81 in</v>
      </c>
    </row>
    <row r="40" spans="1:4" x14ac:dyDescent="0.25">
      <c r="A40" s="29">
        <v>40</v>
      </c>
      <c r="B40" s="32" t="s">
        <v>137</v>
      </c>
      <c r="C40" s="29">
        <v>157.76</v>
      </c>
      <c r="D40" s="29" t="str">
        <f t="shared" si="0"/>
        <v>13 ft 1.76 in</v>
      </c>
    </row>
    <row r="41" spans="1:4" x14ac:dyDescent="0.25">
      <c r="A41" s="29">
        <v>41</v>
      </c>
      <c r="B41" s="32" t="s">
        <v>138</v>
      </c>
      <c r="C41" s="29">
        <v>161.69999999999999</v>
      </c>
      <c r="D41" s="29" t="str">
        <f t="shared" si="0"/>
        <v>13 ft 5.70 in</v>
      </c>
    </row>
    <row r="42" spans="1:4" x14ac:dyDescent="0.25">
      <c r="A42" s="29">
        <v>42</v>
      </c>
      <c r="B42" s="32" t="s">
        <v>139</v>
      </c>
      <c r="C42" s="29">
        <v>165.64</v>
      </c>
      <c r="D42" s="29" t="str">
        <f t="shared" si="0"/>
        <v>13 ft 9.64 in</v>
      </c>
    </row>
    <row r="43" spans="1:4" x14ac:dyDescent="0.25">
      <c r="A43" s="29">
        <v>43</v>
      </c>
      <c r="B43" s="32" t="s">
        <v>140</v>
      </c>
      <c r="C43" s="29">
        <v>169.59</v>
      </c>
      <c r="D43" s="29" t="str">
        <f t="shared" si="0"/>
        <v>14 ft 1.59 in</v>
      </c>
    </row>
    <row r="44" spans="1:4" x14ac:dyDescent="0.25">
      <c r="A44" s="29">
        <v>44</v>
      </c>
      <c r="B44" s="32" t="s">
        <v>141</v>
      </c>
      <c r="C44" s="29">
        <v>173.53</v>
      </c>
      <c r="D44" s="29" t="str">
        <f t="shared" si="0"/>
        <v>14 ft 5.53 in</v>
      </c>
    </row>
    <row r="45" spans="1:4" x14ac:dyDescent="0.25">
      <c r="A45" s="29">
        <v>45</v>
      </c>
      <c r="B45" s="32" t="s">
        <v>142</v>
      </c>
      <c r="C45" s="29">
        <v>177.48</v>
      </c>
      <c r="D45" s="29" t="str">
        <f t="shared" si="0"/>
        <v>14 ft 9.48 in</v>
      </c>
    </row>
    <row r="46" spans="1:4" x14ac:dyDescent="0.25">
      <c r="A46" s="29">
        <v>46</v>
      </c>
      <c r="B46" s="32" t="s">
        <v>143</v>
      </c>
      <c r="C46" s="29">
        <v>181.42</v>
      </c>
      <c r="D46" s="29" t="str">
        <f t="shared" si="0"/>
        <v>15 ft 1.42 in</v>
      </c>
    </row>
    <row r="47" spans="1:4" x14ac:dyDescent="0.25">
      <c r="A47" s="29">
        <v>47</v>
      </c>
      <c r="B47" s="32" t="s">
        <v>144</v>
      </c>
      <c r="C47" s="29">
        <v>185.36</v>
      </c>
      <c r="D47" s="29" t="str">
        <f t="shared" si="0"/>
        <v>15 ft 5.36 in</v>
      </c>
    </row>
    <row r="48" spans="1:4" x14ac:dyDescent="0.25">
      <c r="A48" s="29">
        <v>48</v>
      </c>
      <c r="B48" s="32" t="s">
        <v>145</v>
      </c>
      <c r="C48" s="29">
        <v>189.31</v>
      </c>
      <c r="D48" s="29" t="str">
        <f t="shared" si="0"/>
        <v>15 ft 9.31 in</v>
      </c>
    </row>
    <row r="49" spans="1:4" x14ac:dyDescent="0.25">
      <c r="A49" s="29">
        <v>49</v>
      </c>
      <c r="B49" s="32" t="s">
        <v>146</v>
      </c>
      <c r="C49" s="29">
        <v>193.25</v>
      </c>
      <c r="D49" s="29" t="str">
        <f t="shared" si="0"/>
        <v>16 ft 1.25 in</v>
      </c>
    </row>
    <row r="50" spans="1:4" x14ac:dyDescent="0.25">
      <c r="A50" s="29">
        <v>50</v>
      </c>
      <c r="B50" s="32" t="s">
        <v>147</v>
      </c>
      <c r="C50" s="29">
        <v>197.2</v>
      </c>
      <c r="D50" s="29" t="str">
        <f t="shared" si="0"/>
        <v>16 ft 5.20 in</v>
      </c>
    </row>
    <row r="51" spans="1:4" x14ac:dyDescent="0.25">
      <c r="A51" s="29">
        <v>51</v>
      </c>
      <c r="B51" s="32" t="s">
        <v>148</v>
      </c>
      <c r="C51" s="29">
        <v>201.14</v>
      </c>
      <c r="D51" s="29" t="str">
        <f t="shared" si="0"/>
        <v>16 ft 9.14 in</v>
      </c>
    </row>
    <row r="52" spans="1:4" x14ac:dyDescent="0.25">
      <c r="A52" s="29">
        <v>52</v>
      </c>
      <c r="B52" s="32" t="s">
        <v>149</v>
      </c>
      <c r="C52" s="29">
        <v>205.08</v>
      </c>
      <c r="D52" s="29" t="str">
        <f t="shared" si="0"/>
        <v>17 ft 1.08 in</v>
      </c>
    </row>
    <row r="53" spans="1:4" x14ac:dyDescent="0.25">
      <c r="A53" s="29">
        <v>53</v>
      </c>
      <c r="B53" s="32" t="s">
        <v>150</v>
      </c>
      <c r="C53" s="29">
        <v>209.03</v>
      </c>
      <c r="D53" s="29" t="str">
        <f t="shared" si="0"/>
        <v>17 ft 5.03 in</v>
      </c>
    </row>
    <row r="54" spans="1:4" x14ac:dyDescent="0.25">
      <c r="A54" s="29">
        <v>54</v>
      </c>
      <c r="B54" s="32" t="s">
        <v>151</v>
      </c>
      <c r="C54" s="29">
        <v>212.97</v>
      </c>
      <c r="D54" s="29" t="str">
        <f t="shared" si="0"/>
        <v>17 ft 8.97 in</v>
      </c>
    </row>
    <row r="55" spans="1:4" x14ac:dyDescent="0.25">
      <c r="A55" s="29">
        <v>55</v>
      </c>
      <c r="B55" s="32" t="s">
        <v>152</v>
      </c>
      <c r="C55" s="29">
        <v>216.91</v>
      </c>
      <c r="D55" s="29" t="str">
        <f t="shared" si="0"/>
        <v>18 ft 0.91 in</v>
      </c>
    </row>
    <row r="56" spans="1:4" x14ac:dyDescent="0.25">
      <c r="A56" s="29">
        <v>56</v>
      </c>
      <c r="B56" s="32" t="s">
        <v>153</v>
      </c>
      <c r="C56" s="29">
        <v>220.86</v>
      </c>
      <c r="D56" s="29" t="str">
        <f t="shared" si="0"/>
        <v>18 ft 4.86 in</v>
      </c>
    </row>
    <row r="57" spans="1:4" x14ac:dyDescent="0.25">
      <c r="A57" s="29">
        <v>57</v>
      </c>
      <c r="B57" s="32" t="s">
        <v>154</v>
      </c>
      <c r="C57" s="29">
        <v>224.8</v>
      </c>
      <c r="D57" s="29" t="str">
        <f t="shared" si="0"/>
        <v>18 ft 8.80 in</v>
      </c>
    </row>
    <row r="58" spans="1:4" x14ac:dyDescent="0.25">
      <c r="A58" s="29">
        <v>58</v>
      </c>
      <c r="B58" s="32" t="s">
        <v>155</v>
      </c>
      <c r="C58" s="29">
        <v>228.75</v>
      </c>
      <c r="D58" s="29" t="str">
        <f t="shared" si="0"/>
        <v>19 ft 0.75 in</v>
      </c>
    </row>
    <row r="59" spans="1:4" x14ac:dyDescent="0.25">
      <c r="A59" s="29">
        <v>59</v>
      </c>
      <c r="B59" s="32" t="s">
        <v>156</v>
      </c>
      <c r="C59" s="29">
        <v>232.69</v>
      </c>
      <c r="D59" s="29" t="str">
        <f t="shared" si="0"/>
        <v>19 ft 4.69 in</v>
      </c>
    </row>
    <row r="60" spans="1:4" x14ac:dyDescent="0.25">
      <c r="A60" s="29">
        <v>60</v>
      </c>
      <c r="B60" s="32" t="s">
        <v>157</v>
      </c>
      <c r="C60" s="29">
        <v>236.63</v>
      </c>
      <c r="D60" s="29" t="str">
        <f t="shared" si="0"/>
        <v>19 ft 8.63 in</v>
      </c>
    </row>
    <row r="61" spans="1:4" x14ac:dyDescent="0.25">
      <c r="A61" s="29">
        <v>61</v>
      </c>
      <c r="B61" s="32" t="s">
        <v>158</v>
      </c>
      <c r="C61" s="29">
        <v>240.58</v>
      </c>
      <c r="D61" s="29" t="str">
        <f t="shared" si="0"/>
        <v>20 ft 0.58 in</v>
      </c>
    </row>
    <row r="62" spans="1:4" x14ac:dyDescent="0.25">
      <c r="A62" s="29">
        <v>62</v>
      </c>
      <c r="B62" s="32" t="s">
        <v>159</v>
      </c>
      <c r="C62" s="29">
        <v>244.52</v>
      </c>
      <c r="D62" s="29" t="str">
        <f t="shared" si="0"/>
        <v>20 ft 4.52 in</v>
      </c>
    </row>
    <row r="63" spans="1:4" x14ac:dyDescent="0.25">
      <c r="A63" s="29">
        <v>63</v>
      </c>
      <c r="B63" s="32" t="s">
        <v>160</v>
      </c>
      <c r="C63" s="29">
        <v>248.47</v>
      </c>
      <c r="D63" s="29" t="str">
        <f t="shared" si="0"/>
        <v>20 ft 8.47 in</v>
      </c>
    </row>
    <row r="64" spans="1:4" x14ac:dyDescent="0.25">
      <c r="A64" s="29">
        <v>64</v>
      </c>
      <c r="B64" s="32" t="s">
        <v>161</v>
      </c>
      <c r="C64" s="29">
        <v>252.41</v>
      </c>
      <c r="D64" s="29" t="str">
        <f t="shared" si="0"/>
        <v>21 ft 0.41 in</v>
      </c>
    </row>
    <row r="65" spans="1:4" x14ac:dyDescent="0.25">
      <c r="A65" s="29">
        <v>65</v>
      </c>
      <c r="B65" s="32" t="s">
        <v>162</v>
      </c>
      <c r="C65" s="29">
        <v>256.35000000000002</v>
      </c>
      <c r="D65" s="29" t="str">
        <f t="shared" si="0"/>
        <v>21 ft 4.35 in</v>
      </c>
    </row>
    <row r="66" spans="1:4" x14ac:dyDescent="0.25">
      <c r="A66" s="29">
        <v>66</v>
      </c>
      <c r="B66" s="32" t="s">
        <v>163</v>
      </c>
      <c r="C66" s="29">
        <v>260.3</v>
      </c>
      <c r="D66" s="29" t="str">
        <f t="shared" ref="D66:D129" si="1">INT(C66/12) &amp; " ft " &amp; TEXT(MOD(C66,12), "0.00") &amp; " in"</f>
        <v>21 ft 8.30 in</v>
      </c>
    </row>
    <row r="67" spans="1:4" x14ac:dyDescent="0.25">
      <c r="A67" s="29">
        <v>67</v>
      </c>
      <c r="B67" s="32" t="s">
        <v>164</v>
      </c>
      <c r="C67" s="29">
        <v>264.24</v>
      </c>
      <c r="D67" s="29" t="str">
        <f t="shared" si="1"/>
        <v>22 ft 0.24 in</v>
      </c>
    </row>
    <row r="68" spans="1:4" x14ac:dyDescent="0.25">
      <c r="A68" s="29">
        <v>68</v>
      </c>
      <c r="B68" s="32" t="s">
        <v>165</v>
      </c>
      <c r="C68" s="29">
        <v>268.19</v>
      </c>
      <c r="D68" s="29" t="str">
        <f t="shared" si="1"/>
        <v>22 ft 4.19 in</v>
      </c>
    </row>
    <row r="69" spans="1:4" x14ac:dyDescent="0.25">
      <c r="A69" s="29">
        <v>69</v>
      </c>
      <c r="B69" s="32" t="s">
        <v>166</v>
      </c>
      <c r="C69" s="29">
        <v>272.13</v>
      </c>
      <c r="D69" s="29" t="str">
        <f t="shared" si="1"/>
        <v>22 ft 8.13 in</v>
      </c>
    </row>
    <row r="70" spans="1:4" x14ac:dyDescent="0.25">
      <c r="A70" s="29">
        <v>70</v>
      </c>
      <c r="B70" s="32" t="s">
        <v>167</v>
      </c>
      <c r="C70" s="29">
        <v>276.07</v>
      </c>
      <c r="D70" s="29" t="str">
        <f t="shared" si="1"/>
        <v>23 ft 0.07 in</v>
      </c>
    </row>
    <row r="71" spans="1:4" x14ac:dyDescent="0.25">
      <c r="A71" s="35">
        <v>71</v>
      </c>
      <c r="B71" s="34" t="s">
        <v>168</v>
      </c>
      <c r="C71" s="35">
        <v>280.02</v>
      </c>
      <c r="D71" s="35" t="str">
        <f t="shared" si="1"/>
        <v>23 ft 4.02 in</v>
      </c>
    </row>
    <row r="72" spans="1:4" x14ac:dyDescent="0.25">
      <c r="A72" s="29">
        <v>72</v>
      </c>
      <c r="B72" s="32" t="s">
        <v>168</v>
      </c>
      <c r="C72" s="29">
        <v>283.95999999999998</v>
      </c>
      <c r="D72" s="29" t="str">
        <f t="shared" si="1"/>
        <v>23 ft 7.96 in</v>
      </c>
    </row>
    <row r="73" spans="1:4" x14ac:dyDescent="0.25">
      <c r="A73" s="29">
        <v>73</v>
      </c>
      <c r="B73" s="32" t="s">
        <v>169</v>
      </c>
      <c r="C73" s="29">
        <v>287.91000000000003</v>
      </c>
      <c r="D73" s="29" t="str">
        <f t="shared" si="1"/>
        <v>23 ft 11.91 in</v>
      </c>
    </row>
    <row r="74" spans="1:4" x14ac:dyDescent="0.25">
      <c r="A74" s="29">
        <v>74</v>
      </c>
      <c r="B74" s="32" t="s">
        <v>170</v>
      </c>
      <c r="C74" s="29">
        <v>291.85000000000002</v>
      </c>
      <c r="D74" s="29" t="str">
        <f t="shared" si="1"/>
        <v>24 ft 3.85 in</v>
      </c>
    </row>
    <row r="75" spans="1:4" x14ac:dyDescent="0.25">
      <c r="A75" s="29">
        <v>75</v>
      </c>
      <c r="B75" s="32" t="s">
        <v>171</v>
      </c>
      <c r="C75" s="29">
        <v>295.79000000000002</v>
      </c>
      <c r="D75" s="29" t="str">
        <f t="shared" si="1"/>
        <v>24 ft 7.79 in</v>
      </c>
    </row>
    <row r="76" spans="1:4" x14ac:dyDescent="0.25">
      <c r="A76" s="29">
        <v>76</v>
      </c>
      <c r="B76" s="32" t="s">
        <v>172</v>
      </c>
      <c r="C76" s="29">
        <v>299.74</v>
      </c>
      <c r="D76" s="29" t="str">
        <f t="shared" si="1"/>
        <v>24 ft 11.74 in</v>
      </c>
    </row>
    <row r="77" spans="1:4" x14ac:dyDescent="0.25">
      <c r="A77" s="29">
        <v>77</v>
      </c>
      <c r="B77" s="32" t="s">
        <v>173</v>
      </c>
      <c r="C77" s="29">
        <v>303.68</v>
      </c>
      <c r="D77" s="29" t="str">
        <f t="shared" si="1"/>
        <v>25 ft 3.68 in</v>
      </c>
    </row>
    <row r="78" spans="1:4" x14ac:dyDescent="0.25">
      <c r="A78" s="29">
        <v>78</v>
      </c>
      <c r="B78" s="32" t="s">
        <v>174</v>
      </c>
      <c r="C78" s="29">
        <v>307.62</v>
      </c>
      <c r="D78" s="29" t="str">
        <f t="shared" si="1"/>
        <v>25 ft 7.62 in</v>
      </c>
    </row>
    <row r="79" spans="1:4" x14ac:dyDescent="0.25">
      <c r="A79" s="29">
        <v>79</v>
      </c>
      <c r="B79" s="32" t="s">
        <v>175</v>
      </c>
      <c r="C79" s="29">
        <v>311.57</v>
      </c>
      <c r="D79" s="29" t="str">
        <f t="shared" si="1"/>
        <v>25 ft 11.57 in</v>
      </c>
    </row>
    <row r="80" spans="1:4" x14ac:dyDescent="0.25">
      <c r="A80" s="29">
        <v>80</v>
      </c>
      <c r="B80" s="32" t="s">
        <v>176</v>
      </c>
      <c r="C80" s="29">
        <v>315.51</v>
      </c>
      <c r="D80" s="29" t="str">
        <f t="shared" si="1"/>
        <v>26 ft 3.51 in</v>
      </c>
    </row>
    <row r="81" spans="1:4" x14ac:dyDescent="0.25">
      <c r="A81" s="29">
        <v>81</v>
      </c>
      <c r="B81" s="32" t="s">
        <v>177</v>
      </c>
      <c r="C81" s="29">
        <v>319.45999999999998</v>
      </c>
      <c r="D81" s="29" t="str">
        <f t="shared" si="1"/>
        <v>26 ft 7.46 in</v>
      </c>
    </row>
    <row r="82" spans="1:4" x14ac:dyDescent="0.25">
      <c r="A82" s="29">
        <v>82</v>
      </c>
      <c r="B82" s="32" t="s">
        <v>178</v>
      </c>
      <c r="C82" s="29">
        <v>323.39999999999998</v>
      </c>
      <c r="D82" s="29" t="str">
        <f t="shared" si="1"/>
        <v>26 ft 11.40 in</v>
      </c>
    </row>
    <row r="83" spans="1:4" x14ac:dyDescent="0.25">
      <c r="A83" s="29">
        <v>83</v>
      </c>
      <c r="B83" s="32" t="s">
        <v>179</v>
      </c>
      <c r="C83" s="29">
        <v>327.33999999999997</v>
      </c>
      <c r="D83" s="29" t="str">
        <f t="shared" si="1"/>
        <v>27 ft 3.34 in</v>
      </c>
    </row>
    <row r="84" spans="1:4" x14ac:dyDescent="0.25">
      <c r="A84" s="29">
        <v>84</v>
      </c>
      <c r="B84" s="32" t="s">
        <v>180</v>
      </c>
      <c r="C84" s="29">
        <v>331.29</v>
      </c>
      <c r="D84" s="29" t="str">
        <f t="shared" si="1"/>
        <v>27 ft 7.29 in</v>
      </c>
    </row>
    <row r="85" spans="1:4" x14ac:dyDescent="0.25">
      <c r="A85" s="29">
        <v>85</v>
      </c>
      <c r="B85" s="32" t="s">
        <v>181</v>
      </c>
      <c r="C85" s="29">
        <v>335.23</v>
      </c>
      <c r="D85" s="29" t="str">
        <f t="shared" si="1"/>
        <v>27 ft 11.23 in</v>
      </c>
    </row>
    <row r="86" spans="1:4" x14ac:dyDescent="0.25">
      <c r="A86" s="29">
        <v>86</v>
      </c>
      <c r="B86" s="32" t="s">
        <v>182</v>
      </c>
      <c r="C86" s="29">
        <v>339.18</v>
      </c>
      <c r="D86" s="29" t="str">
        <f t="shared" si="1"/>
        <v>28 ft 3.18 in</v>
      </c>
    </row>
    <row r="87" spans="1:4" x14ac:dyDescent="0.25">
      <c r="A87" s="29">
        <v>87</v>
      </c>
      <c r="B87" s="32" t="s">
        <v>183</v>
      </c>
      <c r="C87" s="29">
        <v>343.12</v>
      </c>
      <c r="D87" s="29" t="str">
        <f t="shared" si="1"/>
        <v>28 ft 7.12 in</v>
      </c>
    </row>
    <row r="88" spans="1:4" x14ac:dyDescent="0.25">
      <c r="A88" s="29">
        <v>88</v>
      </c>
      <c r="B88" s="32" t="s">
        <v>184</v>
      </c>
      <c r="C88" s="29">
        <v>347.06</v>
      </c>
      <c r="D88" s="29" t="str">
        <f t="shared" si="1"/>
        <v>28 ft 11.06 in</v>
      </c>
    </row>
    <row r="89" spans="1:4" x14ac:dyDescent="0.25">
      <c r="A89" s="29">
        <v>89</v>
      </c>
      <c r="B89" s="32" t="s">
        <v>185</v>
      </c>
      <c r="C89" s="29">
        <v>351.01</v>
      </c>
      <c r="D89" s="29" t="str">
        <f t="shared" si="1"/>
        <v>29 ft 3.01 in</v>
      </c>
    </row>
    <row r="90" spans="1:4" x14ac:dyDescent="0.25">
      <c r="A90" s="29">
        <v>90</v>
      </c>
      <c r="B90" s="32" t="s">
        <v>186</v>
      </c>
      <c r="C90" s="29">
        <v>354.95</v>
      </c>
      <c r="D90" s="29" t="str">
        <f t="shared" si="1"/>
        <v>29 ft 6.95 in</v>
      </c>
    </row>
    <row r="91" spans="1:4" x14ac:dyDescent="0.25">
      <c r="A91" s="29">
        <v>91</v>
      </c>
      <c r="B91" s="32" t="s">
        <v>187</v>
      </c>
      <c r="C91" s="29">
        <v>358.9</v>
      </c>
      <c r="D91" s="29" t="str">
        <f t="shared" si="1"/>
        <v>29 ft 10.90 in</v>
      </c>
    </row>
    <row r="92" spans="1:4" x14ac:dyDescent="0.25">
      <c r="A92" s="29">
        <v>92</v>
      </c>
      <c r="B92" s="32" t="s">
        <v>188</v>
      </c>
      <c r="C92" s="29">
        <v>362.84</v>
      </c>
      <c r="D92" s="29" t="str">
        <f t="shared" si="1"/>
        <v>30 ft 2.84 in</v>
      </c>
    </row>
    <row r="93" spans="1:4" x14ac:dyDescent="0.25">
      <c r="A93" s="29">
        <v>93</v>
      </c>
      <c r="B93" s="32" t="s">
        <v>189</v>
      </c>
      <c r="C93" s="29">
        <v>366.78</v>
      </c>
      <c r="D93" s="29" t="str">
        <f t="shared" si="1"/>
        <v>30 ft 6.78 in</v>
      </c>
    </row>
    <row r="94" spans="1:4" x14ac:dyDescent="0.25">
      <c r="A94" s="29">
        <v>94</v>
      </c>
      <c r="B94" s="32" t="s">
        <v>190</v>
      </c>
      <c r="C94" s="29">
        <v>370.73</v>
      </c>
      <c r="D94" s="29" t="str">
        <f t="shared" si="1"/>
        <v>30 ft 10.73 in</v>
      </c>
    </row>
    <row r="95" spans="1:4" x14ac:dyDescent="0.25">
      <c r="A95" s="29">
        <v>95</v>
      </c>
      <c r="B95" s="32" t="s">
        <v>191</v>
      </c>
      <c r="C95" s="29">
        <v>374.67</v>
      </c>
      <c r="D95" s="29" t="str">
        <f t="shared" si="1"/>
        <v>31 ft 2.67 in</v>
      </c>
    </row>
    <row r="96" spans="1:4" x14ac:dyDescent="0.25">
      <c r="A96" s="29">
        <v>96</v>
      </c>
      <c r="B96" s="32" t="s">
        <v>192</v>
      </c>
      <c r="C96" s="29">
        <v>378.62</v>
      </c>
      <c r="D96" s="29" t="str">
        <f t="shared" si="1"/>
        <v>31 ft 6.62 in</v>
      </c>
    </row>
    <row r="97" spans="1:4" x14ac:dyDescent="0.25">
      <c r="A97" s="29">
        <v>97</v>
      </c>
      <c r="B97" s="32" t="s">
        <v>193</v>
      </c>
      <c r="C97" s="29">
        <v>382.56</v>
      </c>
      <c r="D97" s="29" t="str">
        <f t="shared" si="1"/>
        <v>31 ft 10.56 in</v>
      </c>
    </row>
    <row r="98" spans="1:4" x14ac:dyDescent="0.25">
      <c r="A98" s="29">
        <v>98</v>
      </c>
      <c r="B98" s="32" t="s">
        <v>194</v>
      </c>
      <c r="C98" s="29">
        <v>386.5</v>
      </c>
      <c r="D98" s="29" t="str">
        <f t="shared" si="1"/>
        <v>32 ft 2.50 in</v>
      </c>
    </row>
    <row r="99" spans="1:4" x14ac:dyDescent="0.25">
      <c r="A99" s="29">
        <v>99</v>
      </c>
      <c r="B99" s="32" t="s">
        <v>195</v>
      </c>
      <c r="C99" s="29">
        <v>390.45</v>
      </c>
      <c r="D99" s="29" t="str">
        <f t="shared" si="1"/>
        <v>32 ft 6.45 in</v>
      </c>
    </row>
    <row r="100" spans="1:4" x14ac:dyDescent="0.25">
      <c r="A100" s="29">
        <v>100</v>
      </c>
      <c r="B100" s="32" t="s">
        <v>196</v>
      </c>
      <c r="C100" s="29">
        <v>394.39</v>
      </c>
      <c r="D100" s="29" t="str">
        <f t="shared" si="1"/>
        <v>32 ft 10.39 in</v>
      </c>
    </row>
    <row r="101" spans="1:4" x14ac:dyDescent="0.25">
      <c r="A101" s="29">
        <v>101</v>
      </c>
      <c r="B101" s="32" t="s">
        <v>197</v>
      </c>
      <c r="C101" s="29">
        <v>398.33</v>
      </c>
      <c r="D101" s="29" t="str">
        <f t="shared" si="1"/>
        <v>33 ft 2.33 in</v>
      </c>
    </row>
    <row r="102" spans="1:4" x14ac:dyDescent="0.25">
      <c r="A102" s="29">
        <v>102</v>
      </c>
      <c r="B102" s="32" t="s">
        <v>198</v>
      </c>
      <c r="C102" s="29">
        <v>402.28</v>
      </c>
      <c r="D102" s="29" t="str">
        <f t="shared" si="1"/>
        <v>33 ft 6.28 in</v>
      </c>
    </row>
    <row r="103" spans="1:4" x14ac:dyDescent="0.25">
      <c r="A103" s="29">
        <v>103</v>
      </c>
      <c r="B103" s="32" t="s">
        <v>199</v>
      </c>
      <c r="C103" s="29">
        <v>406.22</v>
      </c>
      <c r="D103" s="29" t="str">
        <f t="shared" si="1"/>
        <v>33 ft 10.22 in</v>
      </c>
    </row>
    <row r="104" spans="1:4" x14ac:dyDescent="0.25">
      <c r="A104" s="29">
        <v>104</v>
      </c>
      <c r="B104" s="32" t="s">
        <v>200</v>
      </c>
      <c r="C104" s="29">
        <v>410.17</v>
      </c>
      <c r="D104" s="29" t="str">
        <f t="shared" si="1"/>
        <v>34 ft 2.17 in</v>
      </c>
    </row>
    <row r="105" spans="1:4" x14ac:dyDescent="0.25">
      <c r="A105" s="29">
        <v>105</v>
      </c>
      <c r="B105" s="32" t="s">
        <v>201</v>
      </c>
      <c r="C105" s="29">
        <v>414.11</v>
      </c>
      <c r="D105" s="29" t="str">
        <f t="shared" si="1"/>
        <v>34 ft 6.11 in</v>
      </c>
    </row>
    <row r="106" spans="1:4" x14ac:dyDescent="0.25">
      <c r="A106" s="29">
        <v>106</v>
      </c>
      <c r="B106" s="32" t="s">
        <v>202</v>
      </c>
      <c r="C106" s="29">
        <v>418.05</v>
      </c>
      <c r="D106" s="29" t="str">
        <f t="shared" si="1"/>
        <v>34 ft 10.05 in</v>
      </c>
    </row>
    <row r="107" spans="1:4" x14ac:dyDescent="0.25">
      <c r="A107" s="29">
        <v>107</v>
      </c>
      <c r="B107" s="32" t="s">
        <v>203</v>
      </c>
      <c r="C107" s="29">
        <v>422</v>
      </c>
      <c r="D107" s="29" t="str">
        <f t="shared" si="1"/>
        <v>35 ft 2.00 in</v>
      </c>
    </row>
    <row r="108" spans="1:4" x14ac:dyDescent="0.25">
      <c r="A108" s="29">
        <v>108</v>
      </c>
      <c r="B108" s="32" t="s">
        <v>204</v>
      </c>
      <c r="C108" s="29">
        <v>425.94</v>
      </c>
      <c r="D108" s="29" t="str">
        <f t="shared" si="1"/>
        <v>35 ft 5.94 in</v>
      </c>
    </row>
    <row r="109" spans="1:4" x14ac:dyDescent="0.25">
      <c r="A109" s="29">
        <v>109</v>
      </c>
      <c r="B109" s="32" t="s">
        <v>205</v>
      </c>
      <c r="C109" s="29">
        <v>429.89</v>
      </c>
      <c r="D109" s="29" t="str">
        <f t="shared" si="1"/>
        <v>35 ft 9.89 in</v>
      </c>
    </row>
    <row r="110" spans="1:4" x14ac:dyDescent="0.25">
      <c r="A110" s="29">
        <v>110</v>
      </c>
      <c r="B110" s="32" t="s">
        <v>206</v>
      </c>
      <c r="C110" s="29">
        <v>433.83</v>
      </c>
      <c r="D110" s="29" t="str">
        <f t="shared" si="1"/>
        <v>36 ft 1.83 in</v>
      </c>
    </row>
    <row r="111" spans="1:4" x14ac:dyDescent="0.25">
      <c r="A111" s="29">
        <v>111</v>
      </c>
      <c r="B111" s="32" t="s">
        <v>207</v>
      </c>
      <c r="C111" s="29">
        <v>437.77</v>
      </c>
      <c r="D111" s="29" t="str">
        <f t="shared" si="1"/>
        <v>36 ft 5.77 in</v>
      </c>
    </row>
    <row r="112" spans="1:4" x14ac:dyDescent="0.25">
      <c r="A112" s="29">
        <v>112</v>
      </c>
      <c r="B112" s="32" t="s">
        <v>208</v>
      </c>
      <c r="C112" s="29">
        <v>441.72</v>
      </c>
      <c r="D112" s="29" t="str">
        <f t="shared" si="1"/>
        <v>36 ft 9.72 in</v>
      </c>
    </row>
    <row r="113" spans="1:4" x14ac:dyDescent="0.25">
      <c r="A113" s="29">
        <v>113</v>
      </c>
      <c r="B113" s="32" t="s">
        <v>209</v>
      </c>
      <c r="C113" s="29">
        <v>445.66</v>
      </c>
      <c r="D113" s="29" t="str">
        <f t="shared" si="1"/>
        <v>37 ft 1.66 in</v>
      </c>
    </row>
    <row r="114" spans="1:4" x14ac:dyDescent="0.25">
      <c r="A114" s="29">
        <v>114</v>
      </c>
      <c r="B114" s="32" t="s">
        <v>210</v>
      </c>
      <c r="C114" s="29">
        <v>449.61</v>
      </c>
      <c r="D114" s="29" t="str">
        <f t="shared" si="1"/>
        <v>37 ft 5.61 in</v>
      </c>
    </row>
    <row r="115" spans="1:4" x14ac:dyDescent="0.25">
      <c r="A115" s="29">
        <v>115</v>
      </c>
      <c r="B115" s="32" t="s">
        <v>211</v>
      </c>
      <c r="C115" s="29">
        <v>453.55</v>
      </c>
      <c r="D115" s="29" t="str">
        <f t="shared" si="1"/>
        <v>37 ft 9.55 in</v>
      </c>
    </row>
    <row r="116" spans="1:4" x14ac:dyDescent="0.25">
      <c r="A116" s="29">
        <v>116</v>
      </c>
      <c r="B116" s="32" t="s">
        <v>212</v>
      </c>
      <c r="C116" s="29">
        <v>457.49</v>
      </c>
      <c r="D116" s="29" t="str">
        <f t="shared" si="1"/>
        <v>38 ft 1.49 in</v>
      </c>
    </row>
    <row r="117" spans="1:4" x14ac:dyDescent="0.25">
      <c r="A117" s="29">
        <v>117</v>
      </c>
      <c r="B117" s="32" t="s">
        <v>213</v>
      </c>
      <c r="C117" s="29">
        <v>461.44</v>
      </c>
      <c r="D117" s="29" t="str">
        <f t="shared" si="1"/>
        <v>38 ft 5.44 in</v>
      </c>
    </row>
    <row r="118" spans="1:4" x14ac:dyDescent="0.25">
      <c r="A118" s="29">
        <v>118</v>
      </c>
      <c r="B118" s="32" t="s">
        <v>214</v>
      </c>
      <c r="C118" s="29">
        <v>465.38</v>
      </c>
      <c r="D118" s="29" t="str">
        <f t="shared" si="1"/>
        <v>38 ft 9.38 in</v>
      </c>
    </row>
    <row r="119" spans="1:4" x14ac:dyDescent="0.25">
      <c r="A119" s="29">
        <v>119</v>
      </c>
      <c r="B119" s="32" t="s">
        <v>215</v>
      </c>
      <c r="C119" s="29">
        <v>469.32</v>
      </c>
      <c r="D119" s="29" t="str">
        <f t="shared" si="1"/>
        <v>39 ft 1.32 in</v>
      </c>
    </row>
    <row r="120" spans="1:4" x14ac:dyDescent="0.25">
      <c r="A120" s="29">
        <v>120</v>
      </c>
      <c r="B120" s="32" t="s">
        <v>216</v>
      </c>
      <c r="C120" s="29">
        <v>473.27</v>
      </c>
      <c r="D120" s="29" t="str">
        <f t="shared" si="1"/>
        <v>39 ft 5.27 in</v>
      </c>
    </row>
    <row r="121" spans="1:4" x14ac:dyDescent="0.25">
      <c r="A121" s="29">
        <v>121</v>
      </c>
      <c r="B121" s="32" t="s">
        <v>217</v>
      </c>
      <c r="C121" s="29">
        <v>477.21</v>
      </c>
      <c r="D121" s="29" t="str">
        <f t="shared" si="1"/>
        <v>39 ft 9.21 in</v>
      </c>
    </row>
    <row r="122" spans="1:4" x14ac:dyDescent="0.25">
      <c r="A122" s="29">
        <v>122</v>
      </c>
      <c r="B122" s="32" t="s">
        <v>218</v>
      </c>
      <c r="C122" s="29">
        <v>481.16</v>
      </c>
      <c r="D122" s="29" t="str">
        <f t="shared" si="1"/>
        <v>40 ft 1.16 in</v>
      </c>
    </row>
    <row r="123" spans="1:4" x14ac:dyDescent="0.25">
      <c r="A123" s="29">
        <v>123</v>
      </c>
      <c r="B123" s="32" t="s">
        <v>219</v>
      </c>
      <c r="C123" s="29">
        <v>485.1</v>
      </c>
      <c r="D123" s="29" t="str">
        <f t="shared" si="1"/>
        <v>40 ft 5.10 in</v>
      </c>
    </row>
    <row r="124" spans="1:4" x14ac:dyDescent="0.25">
      <c r="A124" s="29">
        <v>124</v>
      </c>
      <c r="B124" s="32" t="s">
        <v>220</v>
      </c>
      <c r="C124" s="29">
        <v>489.04</v>
      </c>
      <c r="D124" s="29" t="str">
        <f t="shared" si="1"/>
        <v>40 ft 9.04 in</v>
      </c>
    </row>
    <row r="125" spans="1:4" x14ac:dyDescent="0.25">
      <c r="A125" s="29">
        <v>125</v>
      </c>
      <c r="B125" s="32" t="s">
        <v>221</v>
      </c>
      <c r="C125" s="29">
        <v>492.99</v>
      </c>
      <c r="D125" s="29" t="str">
        <f t="shared" si="1"/>
        <v>41 ft 0.99 in</v>
      </c>
    </row>
    <row r="126" spans="1:4" x14ac:dyDescent="0.25">
      <c r="A126" s="29">
        <v>126</v>
      </c>
      <c r="B126" s="32" t="s">
        <v>222</v>
      </c>
      <c r="C126" s="29">
        <v>496.93</v>
      </c>
      <c r="D126" s="29" t="str">
        <f t="shared" si="1"/>
        <v>41 ft 4.93 in</v>
      </c>
    </row>
    <row r="127" spans="1:4" x14ac:dyDescent="0.25">
      <c r="A127" s="29">
        <v>127</v>
      </c>
      <c r="B127" s="32" t="s">
        <v>223</v>
      </c>
      <c r="C127" s="29">
        <v>500.88</v>
      </c>
      <c r="D127" s="29" t="str">
        <f t="shared" si="1"/>
        <v>41 ft 8.88 in</v>
      </c>
    </row>
    <row r="128" spans="1:4" x14ac:dyDescent="0.25">
      <c r="A128" s="29">
        <v>128</v>
      </c>
      <c r="B128" s="32" t="s">
        <v>224</v>
      </c>
      <c r="C128" s="29">
        <v>504.82</v>
      </c>
      <c r="D128" s="29" t="str">
        <f t="shared" si="1"/>
        <v>42 ft 0.82 in</v>
      </c>
    </row>
    <row r="129" spans="1:4" x14ac:dyDescent="0.25">
      <c r="A129" s="29">
        <v>129</v>
      </c>
      <c r="B129" s="32" t="s">
        <v>225</v>
      </c>
      <c r="C129" s="29">
        <v>508.76</v>
      </c>
      <c r="D129" s="29" t="str">
        <f t="shared" si="1"/>
        <v>42 ft 4.76 in</v>
      </c>
    </row>
    <row r="130" spans="1:4" x14ac:dyDescent="0.25">
      <c r="A130" s="29">
        <v>130</v>
      </c>
      <c r="B130" s="32" t="s">
        <v>226</v>
      </c>
      <c r="C130" s="29">
        <v>512.71</v>
      </c>
      <c r="D130" s="29" t="str">
        <f t="shared" ref="D130:D193" si="2">INT(C130/12) &amp; " ft " &amp; TEXT(MOD(C130,12), "0.00") &amp; " in"</f>
        <v>42 ft 8.71 in</v>
      </c>
    </row>
    <row r="131" spans="1:4" x14ac:dyDescent="0.25">
      <c r="A131" s="29">
        <v>131</v>
      </c>
      <c r="B131" s="32" t="s">
        <v>227</v>
      </c>
      <c r="C131" s="29">
        <v>516.65</v>
      </c>
      <c r="D131" s="29" t="str">
        <f t="shared" si="2"/>
        <v>43 ft 0.65 in</v>
      </c>
    </row>
    <row r="132" spans="1:4" x14ac:dyDescent="0.25">
      <c r="A132" s="29">
        <v>132</v>
      </c>
      <c r="B132" s="32" t="s">
        <v>228</v>
      </c>
      <c r="C132" s="29">
        <v>520.6</v>
      </c>
      <c r="D132" s="29" t="str">
        <f t="shared" si="2"/>
        <v>43 ft 4.60 in</v>
      </c>
    </row>
    <row r="133" spans="1:4" x14ac:dyDescent="0.25">
      <c r="A133" s="29">
        <v>133</v>
      </c>
      <c r="B133" s="32" t="s">
        <v>229</v>
      </c>
      <c r="C133" s="29">
        <v>524.54</v>
      </c>
      <c r="D133" s="29" t="str">
        <f t="shared" si="2"/>
        <v>43 ft 8.54 in</v>
      </c>
    </row>
    <row r="134" spans="1:4" x14ac:dyDescent="0.25">
      <c r="A134" s="29">
        <v>134</v>
      </c>
      <c r="B134" s="32" t="s">
        <v>230</v>
      </c>
      <c r="C134" s="29">
        <v>528.48</v>
      </c>
      <c r="D134" s="29" t="str">
        <f t="shared" si="2"/>
        <v>44 ft 0.48 in</v>
      </c>
    </row>
    <row r="135" spans="1:4" x14ac:dyDescent="0.25">
      <c r="A135" s="29">
        <v>135</v>
      </c>
      <c r="B135" s="32" t="s">
        <v>231</v>
      </c>
      <c r="C135" s="29">
        <v>532.42999999999995</v>
      </c>
      <c r="D135" s="29" t="str">
        <f t="shared" si="2"/>
        <v>44 ft 4.43 in</v>
      </c>
    </row>
    <row r="136" spans="1:4" x14ac:dyDescent="0.25">
      <c r="A136" s="29">
        <v>136</v>
      </c>
      <c r="B136" s="32" t="s">
        <v>232</v>
      </c>
      <c r="C136" s="29">
        <v>536.37</v>
      </c>
      <c r="D136" s="29" t="str">
        <f t="shared" si="2"/>
        <v>44 ft 8.37 in</v>
      </c>
    </row>
    <row r="137" spans="1:4" x14ac:dyDescent="0.25">
      <c r="A137" s="29">
        <v>137</v>
      </c>
      <c r="B137" s="32" t="s">
        <v>233</v>
      </c>
      <c r="C137" s="29">
        <v>540.32000000000005</v>
      </c>
      <c r="D137" s="29" t="str">
        <f t="shared" si="2"/>
        <v>45 ft 0.32 in</v>
      </c>
    </row>
    <row r="138" spans="1:4" x14ac:dyDescent="0.25">
      <c r="A138" s="29">
        <v>138</v>
      </c>
      <c r="B138" s="32" t="s">
        <v>234</v>
      </c>
      <c r="C138" s="29">
        <v>544.26</v>
      </c>
      <c r="D138" s="29" t="str">
        <f t="shared" si="2"/>
        <v>45 ft 4.26 in</v>
      </c>
    </row>
    <row r="139" spans="1:4" x14ac:dyDescent="0.25">
      <c r="A139" s="29">
        <v>139</v>
      </c>
      <c r="B139" s="32" t="s">
        <v>235</v>
      </c>
      <c r="C139" s="29">
        <v>548.20000000000005</v>
      </c>
      <c r="D139" s="29" t="str">
        <f t="shared" si="2"/>
        <v>45 ft 8.20 in</v>
      </c>
    </row>
    <row r="140" spans="1:4" x14ac:dyDescent="0.25">
      <c r="A140" s="29">
        <v>140</v>
      </c>
      <c r="B140" s="32" t="s">
        <v>236</v>
      </c>
      <c r="C140" s="29">
        <v>552.15</v>
      </c>
      <c r="D140" s="29" t="str">
        <f t="shared" si="2"/>
        <v>46 ft 0.15 in</v>
      </c>
    </row>
    <row r="141" spans="1:4" x14ac:dyDescent="0.25">
      <c r="A141" s="29">
        <v>141</v>
      </c>
      <c r="B141" s="32" t="s">
        <v>237</v>
      </c>
      <c r="C141" s="29">
        <v>556.09</v>
      </c>
      <c r="D141" s="29" t="str">
        <f t="shared" si="2"/>
        <v>46 ft 4.09 in</v>
      </c>
    </row>
    <row r="142" spans="1:4" x14ac:dyDescent="0.25">
      <c r="A142" s="35">
        <v>142</v>
      </c>
      <c r="B142" s="34" t="s">
        <v>238</v>
      </c>
      <c r="C142" s="35">
        <v>560.03</v>
      </c>
      <c r="D142" s="35" t="str">
        <f t="shared" si="2"/>
        <v>46 ft 8.03 in</v>
      </c>
    </row>
    <row r="143" spans="1:4" x14ac:dyDescent="0.25">
      <c r="A143" s="29">
        <v>143</v>
      </c>
      <c r="B143" s="32" t="s">
        <v>238</v>
      </c>
      <c r="C143" s="29">
        <v>563.98</v>
      </c>
      <c r="D143" s="29" t="str">
        <f t="shared" si="2"/>
        <v>46 ft 11.98 in</v>
      </c>
    </row>
    <row r="144" spans="1:4" x14ac:dyDescent="0.25">
      <c r="A144" s="29">
        <v>144</v>
      </c>
      <c r="B144" s="32" t="s">
        <v>239</v>
      </c>
      <c r="C144" s="29">
        <v>567.91999999999996</v>
      </c>
      <c r="D144" s="29" t="str">
        <f t="shared" si="2"/>
        <v>47 ft 3.92 in</v>
      </c>
    </row>
    <row r="145" spans="1:4" x14ac:dyDescent="0.25">
      <c r="A145" s="29">
        <v>145</v>
      </c>
      <c r="B145" s="32" t="s">
        <v>240</v>
      </c>
      <c r="C145" s="29">
        <v>571.87</v>
      </c>
      <c r="D145" s="29" t="str">
        <f t="shared" si="2"/>
        <v>47 ft 7.87 in</v>
      </c>
    </row>
    <row r="146" spans="1:4" x14ac:dyDescent="0.25">
      <c r="A146" s="29">
        <v>146</v>
      </c>
      <c r="B146" s="32" t="s">
        <v>241</v>
      </c>
      <c r="C146" s="29">
        <v>575.80999999999995</v>
      </c>
      <c r="D146" s="29" t="str">
        <f t="shared" si="2"/>
        <v>47 ft 11.81 in</v>
      </c>
    </row>
    <row r="147" spans="1:4" x14ac:dyDescent="0.25">
      <c r="A147" s="29">
        <v>147</v>
      </c>
      <c r="B147" s="32" t="s">
        <v>242</v>
      </c>
      <c r="C147" s="29">
        <v>579.75</v>
      </c>
      <c r="D147" s="29" t="str">
        <f t="shared" si="2"/>
        <v>48 ft 3.75 in</v>
      </c>
    </row>
    <row r="148" spans="1:4" x14ac:dyDescent="0.25">
      <c r="A148" s="29">
        <v>148</v>
      </c>
      <c r="B148" s="32" t="s">
        <v>243</v>
      </c>
      <c r="C148" s="29">
        <v>583.70000000000005</v>
      </c>
      <c r="D148" s="29" t="str">
        <f t="shared" si="2"/>
        <v>48 ft 7.70 in</v>
      </c>
    </row>
    <row r="149" spans="1:4" x14ac:dyDescent="0.25">
      <c r="A149" s="29">
        <v>149</v>
      </c>
      <c r="B149" s="32" t="s">
        <v>244</v>
      </c>
      <c r="C149" s="29">
        <v>587.64</v>
      </c>
      <c r="D149" s="29" t="str">
        <f t="shared" si="2"/>
        <v>48 ft 11.64 in</v>
      </c>
    </row>
    <row r="150" spans="1:4" x14ac:dyDescent="0.25">
      <c r="A150" s="29">
        <v>150</v>
      </c>
      <c r="B150" s="32" t="s">
        <v>245</v>
      </c>
      <c r="C150" s="29">
        <v>591.59</v>
      </c>
      <c r="D150" s="29" t="str">
        <f t="shared" si="2"/>
        <v>49 ft 3.59 in</v>
      </c>
    </row>
    <row r="151" spans="1:4" x14ac:dyDescent="0.25">
      <c r="A151" s="29">
        <v>151</v>
      </c>
      <c r="B151" s="32" t="s">
        <v>246</v>
      </c>
      <c r="C151" s="29">
        <v>595.53</v>
      </c>
      <c r="D151" s="29" t="str">
        <f t="shared" si="2"/>
        <v>49 ft 7.53 in</v>
      </c>
    </row>
    <row r="152" spans="1:4" x14ac:dyDescent="0.25">
      <c r="A152" s="29">
        <v>152</v>
      </c>
      <c r="B152" s="32" t="s">
        <v>247</v>
      </c>
      <c r="C152" s="29">
        <v>599.47</v>
      </c>
      <c r="D152" s="29" t="str">
        <f t="shared" si="2"/>
        <v>49 ft 11.47 in</v>
      </c>
    </row>
    <row r="153" spans="1:4" x14ac:dyDescent="0.25">
      <c r="A153" s="29">
        <v>153</v>
      </c>
      <c r="B153" s="32" t="s">
        <v>248</v>
      </c>
      <c r="C153" s="29">
        <v>603.41999999999996</v>
      </c>
      <c r="D153" s="29" t="str">
        <f t="shared" si="2"/>
        <v>50 ft 3.42 in</v>
      </c>
    </row>
    <row r="154" spans="1:4" x14ac:dyDescent="0.25">
      <c r="A154" s="29">
        <v>154</v>
      </c>
      <c r="B154" s="32" t="s">
        <v>249</v>
      </c>
      <c r="C154" s="29">
        <v>607.36</v>
      </c>
      <c r="D154" s="29" t="str">
        <f t="shared" si="2"/>
        <v>50 ft 7.36 in</v>
      </c>
    </row>
    <row r="155" spans="1:4" x14ac:dyDescent="0.25">
      <c r="A155" s="29">
        <v>155</v>
      </c>
      <c r="B155" s="32" t="s">
        <v>250</v>
      </c>
      <c r="C155" s="29">
        <v>611.30999999999995</v>
      </c>
      <c r="D155" s="29" t="str">
        <f t="shared" si="2"/>
        <v>50 ft 11.31 in</v>
      </c>
    </row>
    <row r="156" spans="1:4" x14ac:dyDescent="0.25">
      <c r="A156" s="29">
        <v>156</v>
      </c>
      <c r="B156" s="32" t="s">
        <v>251</v>
      </c>
      <c r="C156" s="29">
        <v>615.25</v>
      </c>
      <c r="D156" s="29" t="str">
        <f t="shared" si="2"/>
        <v>51 ft 3.25 in</v>
      </c>
    </row>
    <row r="157" spans="1:4" x14ac:dyDescent="0.25">
      <c r="A157" s="29">
        <v>157</v>
      </c>
      <c r="B157" s="32" t="s">
        <v>252</v>
      </c>
      <c r="C157" s="29">
        <v>619.19000000000005</v>
      </c>
      <c r="D157" s="29" t="str">
        <f t="shared" si="2"/>
        <v>51 ft 7.19 in</v>
      </c>
    </row>
    <row r="158" spans="1:4" x14ac:dyDescent="0.25">
      <c r="A158" s="29">
        <v>158</v>
      </c>
      <c r="B158" s="32" t="s">
        <v>253</v>
      </c>
      <c r="C158" s="29">
        <v>623.14</v>
      </c>
      <c r="D158" s="29" t="str">
        <f t="shared" si="2"/>
        <v>51 ft 11.14 in</v>
      </c>
    </row>
    <row r="159" spans="1:4" x14ac:dyDescent="0.25">
      <c r="A159" s="29">
        <v>159</v>
      </c>
      <c r="B159" s="32" t="s">
        <v>254</v>
      </c>
      <c r="C159" s="29">
        <v>627.08000000000004</v>
      </c>
      <c r="D159" s="29" t="str">
        <f t="shared" si="2"/>
        <v>52 ft 3.08 in</v>
      </c>
    </row>
    <row r="160" spans="1:4" x14ac:dyDescent="0.25">
      <c r="A160" s="29">
        <v>160</v>
      </c>
      <c r="B160" s="32" t="s">
        <v>255</v>
      </c>
      <c r="C160" s="29">
        <v>631.03</v>
      </c>
      <c r="D160" s="29" t="str">
        <f t="shared" si="2"/>
        <v>52 ft 7.03 in</v>
      </c>
    </row>
    <row r="161" spans="1:4" x14ac:dyDescent="0.25">
      <c r="A161" s="29">
        <v>161</v>
      </c>
      <c r="B161" s="32" t="s">
        <v>256</v>
      </c>
      <c r="C161" s="29">
        <v>634.97</v>
      </c>
      <c r="D161" s="29" t="str">
        <f t="shared" si="2"/>
        <v>52 ft 10.97 in</v>
      </c>
    </row>
    <row r="162" spans="1:4" x14ac:dyDescent="0.25">
      <c r="A162" s="29">
        <v>162</v>
      </c>
      <c r="B162" s="32" t="s">
        <v>257</v>
      </c>
      <c r="C162" s="29">
        <v>638.91</v>
      </c>
      <c r="D162" s="29" t="str">
        <f t="shared" si="2"/>
        <v>53 ft 2.91 in</v>
      </c>
    </row>
    <row r="163" spans="1:4" x14ac:dyDescent="0.25">
      <c r="A163" s="29">
        <v>163</v>
      </c>
      <c r="B163" s="32" t="s">
        <v>258</v>
      </c>
      <c r="C163" s="29">
        <v>642.86</v>
      </c>
      <c r="D163" s="29" t="str">
        <f t="shared" si="2"/>
        <v>53 ft 6.86 in</v>
      </c>
    </row>
    <row r="164" spans="1:4" x14ac:dyDescent="0.25">
      <c r="A164" s="29">
        <v>164</v>
      </c>
      <c r="B164" s="32" t="s">
        <v>259</v>
      </c>
      <c r="C164" s="29">
        <v>646.79999999999995</v>
      </c>
      <c r="D164" s="29" t="str">
        <f t="shared" si="2"/>
        <v>53 ft 10.80 in</v>
      </c>
    </row>
    <row r="165" spans="1:4" x14ac:dyDescent="0.25">
      <c r="A165" s="29">
        <v>165</v>
      </c>
      <c r="B165" s="32" t="s">
        <v>260</v>
      </c>
      <c r="C165" s="29">
        <v>650.74</v>
      </c>
      <c r="D165" s="29" t="str">
        <f t="shared" si="2"/>
        <v>54 ft 2.74 in</v>
      </c>
    </row>
    <row r="166" spans="1:4" x14ac:dyDescent="0.25">
      <c r="A166" s="29">
        <v>166</v>
      </c>
      <c r="B166" s="32" t="s">
        <v>261</v>
      </c>
      <c r="C166" s="29">
        <v>654.69000000000005</v>
      </c>
      <c r="D166" s="29" t="str">
        <f t="shared" si="2"/>
        <v>54 ft 6.69 in</v>
      </c>
    </row>
    <row r="167" spans="1:4" x14ac:dyDescent="0.25">
      <c r="A167" s="29">
        <v>167</v>
      </c>
      <c r="B167" s="32" t="s">
        <v>262</v>
      </c>
      <c r="C167" s="29">
        <v>658.63</v>
      </c>
      <c r="D167" s="29" t="str">
        <f t="shared" si="2"/>
        <v>54 ft 10.63 in</v>
      </c>
    </row>
    <row r="168" spans="1:4" x14ac:dyDescent="0.25">
      <c r="A168" s="29">
        <v>168</v>
      </c>
      <c r="B168" s="32" t="s">
        <v>263</v>
      </c>
      <c r="C168" s="29">
        <v>662.58</v>
      </c>
      <c r="D168" s="29" t="str">
        <f t="shared" si="2"/>
        <v>55 ft 2.58 in</v>
      </c>
    </row>
    <row r="169" spans="1:4" x14ac:dyDescent="0.25">
      <c r="A169" s="29">
        <v>169</v>
      </c>
      <c r="B169" s="32" t="s">
        <v>264</v>
      </c>
      <c r="C169" s="29">
        <v>666.52</v>
      </c>
      <c r="D169" s="29" t="str">
        <f t="shared" si="2"/>
        <v>55 ft 6.52 in</v>
      </c>
    </row>
    <row r="170" spans="1:4" x14ac:dyDescent="0.25">
      <c r="A170" s="29">
        <v>170</v>
      </c>
      <c r="B170" s="32" t="s">
        <v>265</v>
      </c>
      <c r="C170" s="29">
        <v>670.46</v>
      </c>
      <c r="D170" s="29" t="str">
        <f t="shared" si="2"/>
        <v>55 ft 10.46 in</v>
      </c>
    </row>
    <row r="171" spans="1:4" x14ac:dyDescent="0.25">
      <c r="A171" s="29">
        <v>171</v>
      </c>
      <c r="B171" s="32" t="s">
        <v>266</v>
      </c>
      <c r="C171" s="29">
        <v>674.41</v>
      </c>
      <c r="D171" s="29" t="str">
        <f t="shared" si="2"/>
        <v>56 ft 2.41 in</v>
      </c>
    </row>
    <row r="172" spans="1:4" x14ac:dyDescent="0.25">
      <c r="A172" s="29">
        <v>172</v>
      </c>
      <c r="B172" s="32" t="s">
        <v>267</v>
      </c>
      <c r="C172" s="29">
        <v>678.35</v>
      </c>
      <c r="D172" s="29" t="str">
        <f t="shared" si="2"/>
        <v>56 ft 6.35 in</v>
      </c>
    </row>
    <row r="173" spans="1:4" x14ac:dyDescent="0.25">
      <c r="A173" s="29">
        <v>173</v>
      </c>
      <c r="B173" s="32" t="s">
        <v>268</v>
      </c>
      <c r="C173" s="29">
        <v>682.3</v>
      </c>
      <c r="D173" s="29" t="str">
        <f t="shared" si="2"/>
        <v>56 ft 10.30 in</v>
      </c>
    </row>
    <row r="174" spans="1:4" x14ac:dyDescent="0.25">
      <c r="A174" s="29">
        <v>174</v>
      </c>
      <c r="B174" s="32" t="s">
        <v>269</v>
      </c>
      <c r="C174" s="29">
        <v>686.24</v>
      </c>
      <c r="D174" s="29" t="str">
        <f t="shared" si="2"/>
        <v>57 ft 2.24 in</v>
      </c>
    </row>
    <row r="175" spans="1:4" x14ac:dyDescent="0.25">
      <c r="A175" s="29">
        <v>175</v>
      </c>
      <c r="B175" s="32" t="s">
        <v>270</v>
      </c>
      <c r="C175" s="29">
        <v>690.18</v>
      </c>
      <c r="D175" s="29" t="str">
        <f t="shared" si="2"/>
        <v>57 ft 6.18 in</v>
      </c>
    </row>
    <row r="176" spans="1:4" x14ac:dyDescent="0.25">
      <c r="A176" s="29">
        <v>176</v>
      </c>
      <c r="B176" s="32" t="s">
        <v>271</v>
      </c>
      <c r="C176" s="29">
        <v>694.13</v>
      </c>
      <c r="D176" s="29" t="str">
        <f t="shared" si="2"/>
        <v>57 ft 10.13 in</v>
      </c>
    </row>
    <row r="177" spans="1:4" x14ac:dyDescent="0.25">
      <c r="A177" s="29">
        <v>177</v>
      </c>
      <c r="B177" s="32" t="s">
        <v>272</v>
      </c>
      <c r="C177" s="29">
        <v>698.07</v>
      </c>
      <c r="D177" s="29" t="str">
        <f t="shared" si="2"/>
        <v>58 ft 2.07 in</v>
      </c>
    </row>
    <row r="178" spans="1:4" x14ac:dyDescent="0.25">
      <c r="A178" s="29">
        <v>178</v>
      </c>
      <c r="B178" s="32" t="s">
        <v>273</v>
      </c>
      <c r="C178" s="29">
        <v>702.02</v>
      </c>
      <c r="D178" s="29" t="str">
        <f t="shared" si="2"/>
        <v>58 ft 6.02 in</v>
      </c>
    </row>
    <row r="179" spans="1:4" x14ac:dyDescent="0.25">
      <c r="A179" s="29">
        <v>179</v>
      </c>
      <c r="B179" s="32" t="s">
        <v>274</v>
      </c>
      <c r="C179" s="29">
        <v>705.96</v>
      </c>
      <c r="D179" s="29" t="str">
        <f t="shared" si="2"/>
        <v>58 ft 9.96 in</v>
      </c>
    </row>
    <row r="180" spans="1:4" x14ac:dyDescent="0.25">
      <c r="A180" s="29">
        <v>180</v>
      </c>
      <c r="B180" s="32" t="s">
        <v>275</v>
      </c>
      <c r="C180" s="29">
        <v>709.9</v>
      </c>
      <c r="D180" s="29" t="str">
        <f t="shared" si="2"/>
        <v>59 ft 1.90 in</v>
      </c>
    </row>
    <row r="181" spans="1:4" x14ac:dyDescent="0.25">
      <c r="A181" s="29">
        <v>181</v>
      </c>
      <c r="B181" s="32" t="s">
        <v>276</v>
      </c>
      <c r="C181" s="29">
        <v>713.85</v>
      </c>
      <c r="D181" s="29" t="str">
        <f t="shared" si="2"/>
        <v>59 ft 5.85 in</v>
      </c>
    </row>
    <row r="182" spans="1:4" x14ac:dyDescent="0.25">
      <c r="A182" s="29">
        <v>182</v>
      </c>
      <c r="B182" s="32" t="s">
        <v>277</v>
      </c>
      <c r="C182" s="29">
        <v>717.79</v>
      </c>
      <c r="D182" s="29" t="str">
        <f t="shared" si="2"/>
        <v>59 ft 9.79 in</v>
      </c>
    </row>
    <row r="183" spans="1:4" x14ac:dyDescent="0.25">
      <c r="A183" s="29">
        <v>183</v>
      </c>
      <c r="B183" s="32" t="s">
        <v>278</v>
      </c>
      <c r="C183" s="29">
        <v>721.74</v>
      </c>
      <c r="D183" s="29" t="str">
        <f t="shared" si="2"/>
        <v>60 ft 1.74 in</v>
      </c>
    </row>
    <row r="184" spans="1:4" x14ac:dyDescent="0.25">
      <c r="A184" s="29">
        <v>184</v>
      </c>
      <c r="B184" s="32" t="s">
        <v>279</v>
      </c>
      <c r="C184" s="29">
        <v>725.68</v>
      </c>
      <c r="D184" s="29" t="str">
        <f t="shared" si="2"/>
        <v>60 ft 5.68 in</v>
      </c>
    </row>
    <row r="185" spans="1:4" x14ac:dyDescent="0.25">
      <c r="A185" s="29">
        <v>185</v>
      </c>
      <c r="B185" s="32" t="s">
        <v>280</v>
      </c>
      <c r="C185" s="29">
        <v>729.62</v>
      </c>
      <c r="D185" s="29" t="str">
        <f t="shared" si="2"/>
        <v>60 ft 9.62 in</v>
      </c>
    </row>
    <row r="186" spans="1:4" x14ac:dyDescent="0.25">
      <c r="A186" s="29">
        <v>186</v>
      </c>
      <c r="B186" s="32" t="s">
        <v>281</v>
      </c>
      <c r="C186" s="29">
        <v>733.57</v>
      </c>
      <c r="D186" s="29" t="str">
        <f t="shared" si="2"/>
        <v>61 ft 1.57 in</v>
      </c>
    </row>
    <row r="187" spans="1:4" x14ac:dyDescent="0.25">
      <c r="A187" s="29">
        <v>187</v>
      </c>
      <c r="B187" s="32" t="s">
        <v>282</v>
      </c>
      <c r="C187" s="29">
        <v>737.51</v>
      </c>
      <c r="D187" s="29" t="str">
        <f t="shared" si="2"/>
        <v>61 ft 5.51 in</v>
      </c>
    </row>
    <row r="188" spans="1:4" x14ac:dyDescent="0.25">
      <c r="A188" s="29">
        <v>188</v>
      </c>
      <c r="B188" s="32" t="s">
        <v>283</v>
      </c>
      <c r="C188" s="29">
        <v>741.45</v>
      </c>
      <c r="D188" s="29" t="str">
        <f t="shared" si="2"/>
        <v>61 ft 9.45 in</v>
      </c>
    </row>
    <row r="189" spans="1:4" x14ac:dyDescent="0.25">
      <c r="A189" s="29">
        <v>189</v>
      </c>
      <c r="B189" s="32" t="s">
        <v>284</v>
      </c>
      <c r="C189" s="29">
        <v>745.4</v>
      </c>
      <c r="D189" s="29" t="str">
        <f t="shared" si="2"/>
        <v>62 ft 1.40 in</v>
      </c>
    </row>
    <row r="190" spans="1:4" x14ac:dyDescent="0.25">
      <c r="A190" s="29">
        <v>190</v>
      </c>
      <c r="B190" s="32" t="s">
        <v>285</v>
      </c>
      <c r="C190" s="29">
        <v>749.34</v>
      </c>
      <c r="D190" s="29" t="str">
        <f t="shared" si="2"/>
        <v>62 ft 5.34 in</v>
      </c>
    </row>
    <row r="191" spans="1:4" x14ac:dyDescent="0.25">
      <c r="A191" s="29">
        <v>191</v>
      </c>
      <c r="B191" s="32" t="s">
        <v>286</v>
      </c>
      <c r="C191" s="29">
        <v>753.29</v>
      </c>
      <c r="D191" s="29" t="str">
        <f t="shared" si="2"/>
        <v>62 ft 9.29 in</v>
      </c>
    </row>
    <row r="192" spans="1:4" x14ac:dyDescent="0.25">
      <c r="A192" s="29">
        <v>192</v>
      </c>
      <c r="B192" s="32" t="s">
        <v>287</v>
      </c>
      <c r="C192" s="29">
        <v>757.23</v>
      </c>
      <c r="D192" s="29" t="str">
        <f t="shared" si="2"/>
        <v>63 ft 1.23 in</v>
      </c>
    </row>
    <row r="193" spans="1:4" x14ac:dyDescent="0.25">
      <c r="A193" s="29">
        <v>193</v>
      </c>
      <c r="B193" s="32" t="s">
        <v>288</v>
      </c>
      <c r="C193" s="29">
        <v>761.17</v>
      </c>
      <c r="D193" s="29" t="str">
        <f t="shared" si="2"/>
        <v>63 ft 5.17 in</v>
      </c>
    </row>
    <row r="194" spans="1:4" x14ac:dyDescent="0.25">
      <c r="A194" s="29">
        <v>194</v>
      </c>
      <c r="B194" s="32" t="s">
        <v>289</v>
      </c>
      <c r="C194" s="29">
        <v>765.12</v>
      </c>
      <c r="D194" s="29" t="str">
        <f t="shared" ref="D194:D257" si="3">INT(C194/12) &amp; " ft " &amp; TEXT(MOD(C194,12), "0.00") &amp; " in"</f>
        <v>63 ft 9.12 in</v>
      </c>
    </row>
    <row r="195" spans="1:4" x14ac:dyDescent="0.25">
      <c r="A195" s="29">
        <v>195</v>
      </c>
      <c r="B195" s="32" t="s">
        <v>290</v>
      </c>
      <c r="C195" s="29">
        <v>769.06</v>
      </c>
      <c r="D195" s="29" t="str">
        <f t="shared" si="3"/>
        <v>64 ft 1.06 in</v>
      </c>
    </row>
    <row r="196" spans="1:4" x14ac:dyDescent="0.25">
      <c r="A196" s="29">
        <v>196</v>
      </c>
      <c r="B196" s="32" t="s">
        <v>291</v>
      </c>
      <c r="C196" s="29">
        <v>773.01</v>
      </c>
      <c r="D196" s="29" t="str">
        <f t="shared" si="3"/>
        <v>64 ft 5.01 in</v>
      </c>
    </row>
    <row r="197" spans="1:4" x14ac:dyDescent="0.25">
      <c r="A197" s="29">
        <v>197</v>
      </c>
      <c r="B197" s="32" t="s">
        <v>292</v>
      </c>
      <c r="C197" s="29">
        <v>776.95</v>
      </c>
      <c r="D197" s="29" t="str">
        <f t="shared" si="3"/>
        <v>64 ft 8.95 in</v>
      </c>
    </row>
    <row r="198" spans="1:4" x14ac:dyDescent="0.25">
      <c r="A198" s="29">
        <v>198</v>
      </c>
      <c r="B198" s="32" t="s">
        <v>293</v>
      </c>
      <c r="C198" s="29">
        <v>780.89</v>
      </c>
      <c r="D198" s="29" t="str">
        <f t="shared" si="3"/>
        <v>65 ft 0.89 in</v>
      </c>
    </row>
    <row r="199" spans="1:4" x14ac:dyDescent="0.25">
      <c r="A199" s="29">
        <v>199</v>
      </c>
      <c r="B199" s="32" t="s">
        <v>294</v>
      </c>
      <c r="C199" s="29">
        <v>784.84</v>
      </c>
      <c r="D199" s="29" t="str">
        <f t="shared" si="3"/>
        <v>65 ft 4.84 in</v>
      </c>
    </row>
    <row r="200" spans="1:4" x14ac:dyDescent="0.25">
      <c r="A200" s="29">
        <v>200</v>
      </c>
      <c r="B200" s="32" t="s">
        <v>295</v>
      </c>
      <c r="C200" s="29">
        <v>788.78</v>
      </c>
      <c r="D200" s="29" t="str">
        <f t="shared" si="3"/>
        <v>65 ft 8.78 in</v>
      </c>
    </row>
    <row r="201" spans="1:4" x14ac:dyDescent="0.25">
      <c r="A201" s="29">
        <v>201</v>
      </c>
      <c r="B201" s="32" t="s">
        <v>296</v>
      </c>
      <c r="C201" s="29">
        <v>792.73</v>
      </c>
      <c r="D201" s="29" t="str">
        <f t="shared" si="3"/>
        <v>66 ft 0.73 in</v>
      </c>
    </row>
    <row r="202" spans="1:4" x14ac:dyDescent="0.25">
      <c r="A202" s="29">
        <v>202</v>
      </c>
      <c r="B202" s="32" t="s">
        <v>297</v>
      </c>
      <c r="C202" s="29">
        <v>796.67</v>
      </c>
      <c r="D202" s="29" t="str">
        <f t="shared" si="3"/>
        <v>66 ft 4.67 in</v>
      </c>
    </row>
    <row r="203" spans="1:4" x14ac:dyDescent="0.25">
      <c r="A203" s="29">
        <v>203</v>
      </c>
      <c r="B203" s="32" t="s">
        <v>298</v>
      </c>
      <c r="C203" s="29">
        <v>800.61</v>
      </c>
      <c r="D203" s="29" t="str">
        <f t="shared" si="3"/>
        <v>66 ft 8.61 in</v>
      </c>
    </row>
    <row r="204" spans="1:4" x14ac:dyDescent="0.25">
      <c r="A204" s="29">
        <v>204</v>
      </c>
      <c r="B204" s="32" t="s">
        <v>299</v>
      </c>
      <c r="C204" s="29">
        <v>804.56</v>
      </c>
      <c r="D204" s="29" t="str">
        <f t="shared" si="3"/>
        <v>67 ft 0.56 in</v>
      </c>
    </row>
    <row r="205" spans="1:4" x14ac:dyDescent="0.25">
      <c r="A205" s="29">
        <v>205</v>
      </c>
      <c r="B205" s="32" t="s">
        <v>300</v>
      </c>
      <c r="C205" s="29">
        <v>808.5</v>
      </c>
      <c r="D205" s="29" t="str">
        <f t="shared" si="3"/>
        <v>67 ft 4.50 in</v>
      </c>
    </row>
    <row r="206" spans="1:4" x14ac:dyDescent="0.25">
      <c r="A206" s="29">
        <v>206</v>
      </c>
      <c r="B206" s="32" t="s">
        <v>301</v>
      </c>
      <c r="C206" s="29">
        <v>812.44</v>
      </c>
      <c r="D206" s="29" t="str">
        <f t="shared" si="3"/>
        <v>67 ft 8.44 in</v>
      </c>
    </row>
    <row r="207" spans="1:4" x14ac:dyDescent="0.25">
      <c r="A207" s="29">
        <v>207</v>
      </c>
      <c r="B207" s="32" t="s">
        <v>302</v>
      </c>
      <c r="C207" s="29">
        <v>816.39</v>
      </c>
      <c r="D207" s="29" t="str">
        <f t="shared" si="3"/>
        <v>68 ft 0.39 in</v>
      </c>
    </row>
    <row r="208" spans="1:4" x14ac:dyDescent="0.25">
      <c r="A208" s="29">
        <v>208</v>
      </c>
      <c r="B208" s="32" t="s">
        <v>303</v>
      </c>
      <c r="C208" s="29">
        <v>820.33</v>
      </c>
      <c r="D208" s="29" t="str">
        <f t="shared" si="3"/>
        <v>68 ft 4.33 in</v>
      </c>
    </row>
    <row r="209" spans="1:4" x14ac:dyDescent="0.25">
      <c r="A209" s="29">
        <v>209</v>
      </c>
      <c r="B209" s="32" t="s">
        <v>304</v>
      </c>
      <c r="C209" s="29">
        <v>824.28</v>
      </c>
      <c r="D209" s="29" t="str">
        <f t="shared" si="3"/>
        <v>68 ft 8.28 in</v>
      </c>
    </row>
    <row r="210" spans="1:4" x14ac:dyDescent="0.25">
      <c r="A210" s="29">
        <v>210</v>
      </c>
      <c r="B210" s="32" t="s">
        <v>305</v>
      </c>
      <c r="C210" s="29">
        <v>828.22</v>
      </c>
      <c r="D210" s="29" t="str">
        <f t="shared" si="3"/>
        <v>69 ft 0.22 in</v>
      </c>
    </row>
    <row r="211" spans="1:4" x14ac:dyDescent="0.25">
      <c r="A211" s="29">
        <v>211</v>
      </c>
      <c r="B211" s="32" t="s">
        <v>306</v>
      </c>
      <c r="C211" s="29">
        <v>832.16</v>
      </c>
      <c r="D211" s="29" t="str">
        <f t="shared" si="3"/>
        <v>69 ft 4.16 in</v>
      </c>
    </row>
    <row r="212" spans="1:4" x14ac:dyDescent="0.25">
      <c r="A212" s="29">
        <v>212</v>
      </c>
      <c r="B212" s="32" t="s">
        <v>307</v>
      </c>
      <c r="C212" s="29">
        <v>836.11</v>
      </c>
      <c r="D212" s="29" t="str">
        <f t="shared" si="3"/>
        <v>69 ft 8.11 in</v>
      </c>
    </row>
    <row r="213" spans="1:4" x14ac:dyDescent="0.25">
      <c r="A213" s="35">
        <v>213</v>
      </c>
      <c r="B213" s="34" t="s">
        <v>308</v>
      </c>
      <c r="C213" s="35">
        <v>840.05</v>
      </c>
      <c r="D213" s="35" t="str">
        <f t="shared" si="3"/>
        <v>70 ft 0.05 in</v>
      </c>
    </row>
    <row r="214" spans="1:4" x14ac:dyDescent="0.25">
      <c r="A214" s="29">
        <v>214</v>
      </c>
      <c r="B214" s="32" t="s">
        <v>308</v>
      </c>
      <c r="C214" s="29">
        <v>844</v>
      </c>
      <c r="D214" s="29" t="str">
        <f t="shared" si="3"/>
        <v>70 ft 4.00 in</v>
      </c>
    </row>
    <row r="215" spans="1:4" x14ac:dyDescent="0.25">
      <c r="A215" s="29">
        <v>215</v>
      </c>
      <c r="B215" s="32" t="s">
        <v>309</v>
      </c>
      <c r="C215" s="29">
        <v>847.94</v>
      </c>
      <c r="D215" s="29" t="str">
        <f t="shared" si="3"/>
        <v>70 ft 7.94 in</v>
      </c>
    </row>
    <row r="216" spans="1:4" x14ac:dyDescent="0.25">
      <c r="A216" s="29">
        <v>216</v>
      </c>
      <c r="B216" s="32" t="s">
        <v>310</v>
      </c>
      <c r="C216" s="29">
        <v>851.88</v>
      </c>
      <c r="D216" s="29" t="str">
        <f t="shared" si="3"/>
        <v>70 ft 11.88 in</v>
      </c>
    </row>
    <row r="217" spans="1:4" x14ac:dyDescent="0.25">
      <c r="A217" s="29">
        <v>217</v>
      </c>
      <c r="B217" s="32" t="s">
        <v>311</v>
      </c>
      <c r="C217" s="29">
        <v>855.83</v>
      </c>
      <c r="D217" s="29" t="str">
        <f t="shared" si="3"/>
        <v>71 ft 3.83 in</v>
      </c>
    </row>
    <row r="218" spans="1:4" x14ac:dyDescent="0.25">
      <c r="A218" s="29">
        <v>218</v>
      </c>
      <c r="B218" s="32" t="s">
        <v>312</v>
      </c>
      <c r="C218" s="29">
        <v>859.77</v>
      </c>
      <c r="D218" s="29" t="str">
        <f t="shared" si="3"/>
        <v>71 ft 7.77 in</v>
      </c>
    </row>
    <row r="219" spans="1:4" x14ac:dyDescent="0.25">
      <c r="A219" s="29">
        <v>219</v>
      </c>
      <c r="B219" s="32" t="s">
        <v>313</v>
      </c>
      <c r="C219" s="29">
        <v>863.72</v>
      </c>
      <c r="D219" s="29" t="str">
        <f t="shared" si="3"/>
        <v>71 ft 11.72 in</v>
      </c>
    </row>
    <row r="220" spans="1:4" x14ac:dyDescent="0.25">
      <c r="A220" s="29">
        <v>220</v>
      </c>
      <c r="B220" s="32" t="s">
        <v>314</v>
      </c>
      <c r="C220" s="29">
        <v>867.66</v>
      </c>
      <c r="D220" s="29" t="str">
        <f t="shared" si="3"/>
        <v>72 ft 3.66 in</v>
      </c>
    </row>
    <row r="221" spans="1:4" x14ac:dyDescent="0.25">
      <c r="A221" s="29">
        <v>221</v>
      </c>
      <c r="B221" s="32" t="s">
        <v>315</v>
      </c>
      <c r="C221" s="29">
        <v>871.6</v>
      </c>
      <c r="D221" s="29" t="str">
        <f t="shared" si="3"/>
        <v>72 ft 7.60 in</v>
      </c>
    </row>
    <row r="222" spans="1:4" x14ac:dyDescent="0.25">
      <c r="A222" s="29">
        <v>222</v>
      </c>
      <c r="B222" s="32" t="s">
        <v>316</v>
      </c>
      <c r="C222" s="29">
        <v>875.55</v>
      </c>
      <c r="D222" s="29" t="str">
        <f t="shared" si="3"/>
        <v>72 ft 11.55 in</v>
      </c>
    </row>
    <row r="223" spans="1:4" x14ac:dyDescent="0.25">
      <c r="A223" s="29">
        <v>223</v>
      </c>
      <c r="B223" s="32" t="s">
        <v>317</v>
      </c>
      <c r="C223" s="29">
        <v>879.49</v>
      </c>
      <c r="D223" s="29" t="str">
        <f t="shared" si="3"/>
        <v>73 ft 3.49 in</v>
      </c>
    </row>
    <row r="224" spans="1:4" x14ac:dyDescent="0.25">
      <c r="A224" s="29">
        <v>224</v>
      </c>
      <c r="B224" s="32" t="s">
        <v>318</v>
      </c>
      <c r="C224" s="29">
        <v>883.44</v>
      </c>
      <c r="D224" s="29" t="str">
        <f t="shared" si="3"/>
        <v>73 ft 7.44 in</v>
      </c>
    </row>
    <row r="225" spans="1:4" x14ac:dyDescent="0.25">
      <c r="A225" s="29">
        <v>225</v>
      </c>
      <c r="B225" s="32" t="s">
        <v>319</v>
      </c>
      <c r="C225" s="29">
        <v>887.38</v>
      </c>
      <c r="D225" s="29" t="str">
        <f t="shared" si="3"/>
        <v>73 ft 11.38 in</v>
      </c>
    </row>
    <row r="226" spans="1:4" x14ac:dyDescent="0.25">
      <c r="A226" s="29">
        <v>226</v>
      </c>
      <c r="B226" s="32" t="s">
        <v>320</v>
      </c>
      <c r="C226" s="29">
        <v>891.32</v>
      </c>
      <c r="D226" s="29" t="str">
        <f t="shared" si="3"/>
        <v>74 ft 3.32 in</v>
      </c>
    </row>
    <row r="227" spans="1:4" x14ac:dyDescent="0.25">
      <c r="A227" s="29">
        <v>227</v>
      </c>
      <c r="B227" s="32" t="s">
        <v>321</v>
      </c>
      <c r="C227" s="29">
        <v>895.27</v>
      </c>
      <c r="D227" s="29" t="str">
        <f t="shared" si="3"/>
        <v>74 ft 7.27 in</v>
      </c>
    </row>
    <row r="228" spans="1:4" x14ac:dyDescent="0.25">
      <c r="A228" s="29">
        <v>228</v>
      </c>
      <c r="B228" s="32" t="s">
        <v>322</v>
      </c>
      <c r="C228" s="29">
        <v>899.21</v>
      </c>
      <c r="D228" s="29" t="str">
        <f t="shared" si="3"/>
        <v>74 ft 11.21 in</v>
      </c>
    </row>
    <row r="229" spans="1:4" x14ac:dyDescent="0.25">
      <c r="A229" s="29">
        <v>229</v>
      </c>
      <c r="B229" s="32" t="s">
        <v>323</v>
      </c>
      <c r="C229" s="29">
        <v>903.15</v>
      </c>
      <c r="D229" s="29" t="str">
        <f t="shared" si="3"/>
        <v>75 ft 3.15 in</v>
      </c>
    </row>
    <row r="230" spans="1:4" x14ac:dyDescent="0.25">
      <c r="A230" s="29">
        <v>230</v>
      </c>
      <c r="B230" s="32" t="s">
        <v>324</v>
      </c>
      <c r="C230" s="29">
        <v>907.1</v>
      </c>
      <c r="D230" s="29" t="str">
        <f t="shared" si="3"/>
        <v>75 ft 7.10 in</v>
      </c>
    </row>
    <row r="231" spans="1:4" x14ac:dyDescent="0.25">
      <c r="A231" s="29">
        <v>231</v>
      </c>
      <c r="B231" s="32" t="s">
        <v>325</v>
      </c>
      <c r="C231" s="29">
        <v>911.04</v>
      </c>
      <c r="D231" s="29" t="str">
        <f t="shared" si="3"/>
        <v>75 ft 11.04 in</v>
      </c>
    </row>
    <row r="232" spans="1:4" x14ac:dyDescent="0.25">
      <c r="A232" s="29">
        <v>232</v>
      </c>
      <c r="B232" s="32" t="s">
        <v>326</v>
      </c>
      <c r="C232" s="29">
        <v>914.99</v>
      </c>
      <c r="D232" s="29" t="str">
        <f t="shared" si="3"/>
        <v>76 ft 2.99 in</v>
      </c>
    </row>
    <row r="233" spans="1:4" x14ac:dyDescent="0.25">
      <c r="A233" s="29">
        <v>233</v>
      </c>
      <c r="B233" s="32" t="s">
        <v>327</v>
      </c>
      <c r="C233" s="29">
        <v>918.93</v>
      </c>
      <c r="D233" s="29" t="str">
        <f t="shared" si="3"/>
        <v>76 ft 6.93 in</v>
      </c>
    </row>
    <row r="234" spans="1:4" x14ac:dyDescent="0.25">
      <c r="A234" s="29">
        <v>234</v>
      </c>
      <c r="B234" s="32" t="s">
        <v>328</v>
      </c>
      <c r="C234" s="29">
        <v>922.87</v>
      </c>
      <c r="D234" s="29" t="str">
        <f t="shared" si="3"/>
        <v>76 ft 10.87 in</v>
      </c>
    </row>
    <row r="235" spans="1:4" x14ac:dyDescent="0.25">
      <c r="A235" s="29">
        <v>235</v>
      </c>
      <c r="B235" s="32" t="s">
        <v>329</v>
      </c>
      <c r="C235" s="29">
        <v>926.82</v>
      </c>
      <c r="D235" s="29" t="str">
        <f t="shared" si="3"/>
        <v>77 ft 2.82 in</v>
      </c>
    </row>
    <row r="236" spans="1:4" x14ac:dyDescent="0.25">
      <c r="A236" s="29">
        <v>236</v>
      </c>
      <c r="B236" s="32" t="s">
        <v>330</v>
      </c>
      <c r="C236" s="29">
        <v>930.76</v>
      </c>
      <c r="D236" s="29" t="str">
        <f t="shared" si="3"/>
        <v>77 ft 6.76 in</v>
      </c>
    </row>
    <row r="237" spans="1:4" x14ac:dyDescent="0.25">
      <c r="A237" s="29">
        <v>237</v>
      </c>
      <c r="B237" s="32" t="s">
        <v>331</v>
      </c>
      <c r="C237" s="29">
        <v>934.71</v>
      </c>
      <c r="D237" s="29" t="str">
        <f t="shared" si="3"/>
        <v>77 ft 10.71 in</v>
      </c>
    </row>
    <row r="238" spans="1:4" x14ac:dyDescent="0.25">
      <c r="A238" s="29">
        <v>238</v>
      </c>
      <c r="B238" s="32" t="s">
        <v>332</v>
      </c>
      <c r="C238" s="29">
        <v>938.65</v>
      </c>
      <c r="D238" s="29" t="str">
        <f t="shared" si="3"/>
        <v>78 ft 2.65 in</v>
      </c>
    </row>
    <row r="239" spans="1:4" x14ac:dyDescent="0.25">
      <c r="A239" s="29">
        <v>239</v>
      </c>
      <c r="B239" s="32" t="s">
        <v>333</v>
      </c>
      <c r="C239" s="29">
        <v>942.59</v>
      </c>
      <c r="D239" s="29" t="str">
        <f t="shared" si="3"/>
        <v>78 ft 6.59 in</v>
      </c>
    </row>
    <row r="240" spans="1:4" x14ac:dyDescent="0.25">
      <c r="A240" s="29">
        <v>240</v>
      </c>
      <c r="B240" s="32" t="s">
        <v>334</v>
      </c>
      <c r="C240" s="29">
        <v>946.54</v>
      </c>
      <c r="D240" s="29" t="str">
        <f t="shared" si="3"/>
        <v>78 ft 10.54 in</v>
      </c>
    </row>
    <row r="241" spans="1:4" x14ac:dyDescent="0.25">
      <c r="A241" s="29">
        <v>241</v>
      </c>
      <c r="B241" s="32" t="s">
        <v>335</v>
      </c>
      <c r="C241" s="29">
        <v>950.48</v>
      </c>
      <c r="D241" s="29" t="str">
        <f t="shared" si="3"/>
        <v>79 ft 2.48 in</v>
      </c>
    </row>
    <row r="242" spans="1:4" x14ac:dyDescent="0.25">
      <c r="A242" s="29">
        <v>242</v>
      </c>
      <c r="B242" s="32" t="s">
        <v>336</v>
      </c>
      <c r="C242" s="29">
        <v>954.43</v>
      </c>
      <c r="D242" s="29" t="str">
        <f t="shared" si="3"/>
        <v>79 ft 6.43 in</v>
      </c>
    </row>
    <row r="243" spans="1:4" x14ac:dyDescent="0.25">
      <c r="A243" s="29">
        <v>243</v>
      </c>
      <c r="B243" s="32" t="s">
        <v>337</v>
      </c>
      <c r="C243" s="29">
        <v>958.37</v>
      </c>
      <c r="D243" s="29" t="str">
        <f t="shared" si="3"/>
        <v>79 ft 10.37 in</v>
      </c>
    </row>
    <row r="244" spans="1:4" x14ac:dyDescent="0.25">
      <c r="A244" s="29">
        <v>244</v>
      </c>
      <c r="B244" s="32" t="s">
        <v>338</v>
      </c>
      <c r="C244" s="29">
        <v>962.31</v>
      </c>
      <c r="D244" s="29" t="str">
        <f t="shared" si="3"/>
        <v>80 ft 2.31 in</v>
      </c>
    </row>
    <row r="245" spans="1:4" x14ac:dyDescent="0.25">
      <c r="A245" s="29">
        <v>245</v>
      </c>
      <c r="B245" s="32" t="s">
        <v>339</v>
      </c>
      <c r="C245" s="29">
        <v>966.26</v>
      </c>
      <c r="D245" s="29" t="str">
        <f t="shared" si="3"/>
        <v>80 ft 6.26 in</v>
      </c>
    </row>
    <row r="246" spans="1:4" x14ac:dyDescent="0.25">
      <c r="A246" s="29">
        <v>246</v>
      </c>
      <c r="B246" s="32" t="s">
        <v>340</v>
      </c>
      <c r="C246" s="29">
        <v>970.2</v>
      </c>
      <c r="D246" s="29" t="str">
        <f t="shared" si="3"/>
        <v>80 ft 10.20 in</v>
      </c>
    </row>
    <row r="247" spans="1:4" x14ac:dyDescent="0.25">
      <c r="A247" s="29">
        <v>247</v>
      </c>
      <c r="B247" s="32" t="s">
        <v>341</v>
      </c>
      <c r="C247" s="29">
        <v>974.15</v>
      </c>
      <c r="D247" s="29" t="str">
        <f t="shared" si="3"/>
        <v>81 ft 2.15 in</v>
      </c>
    </row>
    <row r="248" spans="1:4" x14ac:dyDescent="0.25">
      <c r="A248" s="29">
        <v>248</v>
      </c>
      <c r="B248" s="32" t="s">
        <v>342</v>
      </c>
      <c r="C248" s="29">
        <v>978.09</v>
      </c>
      <c r="D248" s="29" t="str">
        <f t="shared" si="3"/>
        <v>81 ft 6.09 in</v>
      </c>
    </row>
    <row r="249" spans="1:4" x14ac:dyDescent="0.25">
      <c r="A249" s="29">
        <v>249</v>
      </c>
      <c r="B249" s="32" t="s">
        <v>343</v>
      </c>
      <c r="C249" s="29">
        <v>982.03</v>
      </c>
      <c r="D249" s="29" t="str">
        <f t="shared" si="3"/>
        <v>81 ft 10.03 in</v>
      </c>
    </row>
    <row r="250" spans="1:4" x14ac:dyDescent="0.25">
      <c r="A250" s="29">
        <v>250</v>
      </c>
      <c r="B250" s="32" t="s">
        <v>344</v>
      </c>
      <c r="C250" s="29">
        <v>985.98</v>
      </c>
      <c r="D250" s="29" t="str">
        <f t="shared" si="3"/>
        <v>82 ft 1.98 in</v>
      </c>
    </row>
    <row r="251" spans="1:4" x14ac:dyDescent="0.25">
      <c r="A251" s="29">
        <v>251</v>
      </c>
      <c r="B251" s="32" t="s">
        <v>345</v>
      </c>
      <c r="C251" s="29">
        <v>989.92</v>
      </c>
      <c r="D251" s="29" t="str">
        <f t="shared" si="3"/>
        <v>82 ft 5.92 in</v>
      </c>
    </row>
    <row r="252" spans="1:4" x14ac:dyDescent="0.25">
      <c r="A252" s="29">
        <v>252</v>
      </c>
      <c r="B252" s="32" t="s">
        <v>346</v>
      </c>
      <c r="C252" s="29">
        <v>993.86</v>
      </c>
      <c r="D252" s="29" t="str">
        <f t="shared" si="3"/>
        <v>82 ft 9.86 in</v>
      </c>
    </row>
    <row r="253" spans="1:4" x14ac:dyDescent="0.25">
      <c r="A253" s="29">
        <v>253</v>
      </c>
      <c r="B253" s="32" t="s">
        <v>347</v>
      </c>
      <c r="C253" s="29">
        <v>997.81</v>
      </c>
      <c r="D253" s="29" t="str">
        <f t="shared" si="3"/>
        <v>83 ft 1.81 in</v>
      </c>
    </row>
    <row r="254" spans="1:4" x14ac:dyDescent="0.25">
      <c r="A254" s="29">
        <v>254</v>
      </c>
      <c r="B254" s="32" t="s">
        <v>348</v>
      </c>
      <c r="C254" s="29">
        <v>1001.75</v>
      </c>
      <c r="D254" s="29" t="str">
        <f t="shared" si="3"/>
        <v>83 ft 5.75 in</v>
      </c>
    </row>
    <row r="255" spans="1:4" x14ac:dyDescent="0.25">
      <c r="A255" s="29">
        <v>255</v>
      </c>
      <c r="B255" s="32" t="s">
        <v>349</v>
      </c>
      <c r="C255" s="29">
        <v>1005.7</v>
      </c>
      <c r="D255" s="29" t="str">
        <f t="shared" si="3"/>
        <v>83 ft 9.70 in</v>
      </c>
    </row>
    <row r="256" spans="1:4" x14ac:dyDescent="0.25">
      <c r="A256" s="29">
        <v>256</v>
      </c>
      <c r="B256" s="32" t="s">
        <v>350</v>
      </c>
      <c r="C256" s="29">
        <v>1009.64</v>
      </c>
      <c r="D256" s="29" t="str">
        <f t="shared" si="3"/>
        <v>84 ft 1.64 in</v>
      </c>
    </row>
    <row r="257" spans="1:4" x14ac:dyDescent="0.25">
      <c r="A257" s="29">
        <v>257</v>
      </c>
      <c r="B257" s="32" t="s">
        <v>351</v>
      </c>
      <c r="C257" s="29">
        <v>1013.58</v>
      </c>
      <c r="D257" s="29" t="str">
        <f t="shared" si="3"/>
        <v>84 ft 5.58 in</v>
      </c>
    </row>
    <row r="258" spans="1:4" x14ac:dyDescent="0.25">
      <c r="A258" s="29">
        <v>258</v>
      </c>
      <c r="B258" s="32" t="s">
        <v>352</v>
      </c>
      <c r="C258" s="29">
        <v>1017.53</v>
      </c>
      <c r="D258" s="29" t="str">
        <f t="shared" ref="D258:D321" si="4">INT(C258/12) &amp; " ft " &amp; TEXT(MOD(C258,12), "0.00") &amp; " in"</f>
        <v>84 ft 9.53 in</v>
      </c>
    </row>
    <row r="259" spans="1:4" x14ac:dyDescent="0.25">
      <c r="A259" s="29">
        <v>259</v>
      </c>
      <c r="B259" s="32" t="s">
        <v>353</v>
      </c>
      <c r="C259" s="29">
        <v>1021.47</v>
      </c>
      <c r="D259" s="29" t="str">
        <f t="shared" si="4"/>
        <v>85 ft 1.47 in</v>
      </c>
    </row>
    <row r="260" spans="1:4" x14ac:dyDescent="0.25">
      <c r="A260" s="29">
        <v>260</v>
      </c>
      <c r="B260" s="32" t="s">
        <v>354</v>
      </c>
      <c r="C260" s="29">
        <v>1025.42</v>
      </c>
      <c r="D260" s="29" t="str">
        <f t="shared" si="4"/>
        <v>85 ft 5.42 in</v>
      </c>
    </row>
    <row r="261" spans="1:4" x14ac:dyDescent="0.25">
      <c r="A261" s="29">
        <v>261</v>
      </c>
      <c r="B261" s="32" t="s">
        <v>355</v>
      </c>
      <c r="C261" s="29">
        <v>1029.3599999999999</v>
      </c>
      <c r="D261" s="29" t="str">
        <f t="shared" si="4"/>
        <v>85 ft 9.36 in</v>
      </c>
    </row>
    <row r="262" spans="1:4" x14ac:dyDescent="0.25">
      <c r="A262" s="29">
        <v>262</v>
      </c>
      <c r="B262" s="32" t="s">
        <v>356</v>
      </c>
      <c r="C262" s="29">
        <v>1033.3</v>
      </c>
      <c r="D262" s="29" t="str">
        <f t="shared" si="4"/>
        <v>86 ft 1.30 in</v>
      </c>
    </row>
    <row r="263" spans="1:4" x14ac:dyDescent="0.25">
      <c r="A263" s="29">
        <v>263</v>
      </c>
      <c r="B263" s="32" t="s">
        <v>357</v>
      </c>
      <c r="C263" s="29">
        <v>1037.25</v>
      </c>
      <c r="D263" s="29" t="str">
        <f t="shared" si="4"/>
        <v>86 ft 5.25 in</v>
      </c>
    </row>
    <row r="264" spans="1:4" x14ac:dyDescent="0.25">
      <c r="A264" s="29">
        <v>264</v>
      </c>
      <c r="B264" s="32" t="s">
        <v>358</v>
      </c>
      <c r="C264" s="29">
        <v>1041.19</v>
      </c>
      <c r="D264" s="29" t="str">
        <f t="shared" si="4"/>
        <v>86 ft 9.19 in</v>
      </c>
    </row>
    <row r="265" spans="1:4" x14ac:dyDescent="0.25">
      <c r="A265" s="29">
        <v>265</v>
      </c>
      <c r="B265" s="32" t="s">
        <v>359</v>
      </c>
      <c r="C265" s="29">
        <v>1045.1400000000001</v>
      </c>
      <c r="D265" s="29" t="str">
        <f t="shared" si="4"/>
        <v>87 ft 1.14 in</v>
      </c>
    </row>
    <row r="266" spans="1:4" x14ac:dyDescent="0.25">
      <c r="A266" s="29">
        <v>266</v>
      </c>
      <c r="B266" s="32" t="s">
        <v>360</v>
      </c>
      <c r="C266" s="29">
        <v>1049.08</v>
      </c>
      <c r="D266" s="29" t="str">
        <f t="shared" si="4"/>
        <v>87 ft 5.08 in</v>
      </c>
    </row>
    <row r="267" spans="1:4" x14ac:dyDescent="0.25">
      <c r="A267" s="29">
        <v>267</v>
      </c>
      <c r="B267" s="32" t="s">
        <v>361</v>
      </c>
      <c r="C267" s="29">
        <v>1053.02</v>
      </c>
      <c r="D267" s="29" t="str">
        <f t="shared" si="4"/>
        <v>87 ft 9.02 in</v>
      </c>
    </row>
    <row r="268" spans="1:4" x14ac:dyDescent="0.25">
      <c r="A268" s="29">
        <v>268</v>
      </c>
      <c r="B268" s="32" t="s">
        <v>362</v>
      </c>
      <c r="C268" s="29">
        <v>1056.97</v>
      </c>
      <c r="D268" s="29" t="str">
        <f t="shared" si="4"/>
        <v>88 ft 0.97 in</v>
      </c>
    </row>
    <row r="269" spans="1:4" x14ac:dyDescent="0.25">
      <c r="A269" s="29">
        <v>269</v>
      </c>
      <c r="B269" s="32" t="s">
        <v>363</v>
      </c>
      <c r="C269" s="29">
        <v>1060.9100000000001</v>
      </c>
      <c r="D269" s="29" t="str">
        <f t="shared" si="4"/>
        <v>88 ft 4.91 in</v>
      </c>
    </row>
    <row r="270" spans="1:4" x14ac:dyDescent="0.25">
      <c r="A270" s="29">
        <v>270</v>
      </c>
      <c r="B270" s="32" t="s">
        <v>364</v>
      </c>
      <c r="C270" s="29">
        <v>1064.8499999999999</v>
      </c>
      <c r="D270" s="29" t="str">
        <f t="shared" si="4"/>
        <v>88 ft 8.85 in</v>
      </c>
    </row>
    <row r="271" spans="1:4" x14ac:dyDescent="0.25">
      <c r="A271" s="29">
        <v>271</v>
      </c>
      <c r="B271" s="32" t="s">
        <v>365</v>
      </c>
      <c r="C271" s="29">
        <v>1068.8</v>
      </c>
      <c r="D271" s="29" t="str">
        <f t="shared" si="4"/>
        <v>89 ft 0.80 in</v>
      </c>
    </row>
    <row r="272" spans="1:4" x14ac:dyDescent="0.25">
      <c r="A272" s="29">
        <v>272</v>
      </c>
      <c r="B272" s="32" t="s">
        <v>366</v>
      </c>
      <c r="C272" s="29">
        <v>1072.74</v>
      </c>
      <c r="D272" s="29" t="str">
        <f t="shared" si="4"/>
        <v>89 ft 4.74 in</v>
      </c>
    </row>
    <row r="273" spans="1:4" x14ac:dyDescent="0.25">
      <c r="A273" s="29">
        <v>273</v>
      </c>
      <c r="B273" s="32" t="s">
        <v>367</v>
      </c>
      <c r="C273" s="29">
        <v>1076.69</v>
      </c>
      <c r="D273" s="29" t="str">
        <f t="shared" si="4"/>
        <v>89 ft 8.69 in</v>
      </c>
    </row>
    <row r="274" spans="1:4" x14ac:dyDescent="0.25">
      <c r="A274" s="29">
        <v>274</v>
      </c>
      <c r="B274" s="32" t="s">
        <v>368</v>
      </c>
      <c r="C274" s="29">
        <v>1080.6300000000001</v>
      </c>
      <c r="D274" s="29" t="str">
        <f t="shared" si="4"/>
        <v>90 ft 0.63 in</v>
      </c>
    </row>
    <row r="275" spans="1:4" x14ac:dyDescent="0.25">
      <c r="A275" s="29">
        <v>275</v>
      </c>
      <c r="B275" s="32" t="s">
        <v>369</v>
      </c>
      <c r="C275" s="29">
        <v>1084.57</v>
      </c>
      <c r="D275" s="29" t="str">
        <f t="shared" si="4"/>
        <v>90 ft 4.57 in</v>
      </c>
    </row>
    <row r="276" spans="1:4" x14ac:dyDescent="0.25">
      <c r="A276" s="29">
        <v>276</v>
      </c>
      <c r="B276" s="32" t="s">
        <v>370</v>
      </c>
      <c r="C276" s="29">
        <v>1088.52</v>
      </c>
      <c r="D276" s="29" t="str">
        <f t="shared" si="4"/>
        <v>90 ft 8.52 in</v>
      </c>
    </row>
    <row r="277" spans="1:4" x14ac:dyDescent="0.25">
      <c r="A277" s="29">
        <v>277</v>
      </c>
      <c r="B277" s="32" t="s">
        <v>371</v>
      </c>
      <c r="C277" s="29">
        <v>1092.46</v>
      </c>
      <c r="D277" s="29" t="str">
        <f t="shared" si="4"/>
        <v>91 ft 0.46 in</v>
      </c>
    </row>
    <row r="278" spans="1:4" x14ac:dyDescent="0.25">
      <c r="A278" s="29">
        <v>278</v>
      </c>
      <c r="B278" s="32" t="s">
        <v>372</v>
      </c>
      <c r="C278" s="29">
        <v>1096.4100000000001</v>
      </c>
      <c r="D278" s="29" t="str">
        <f t="shared" si="4"/>
        <v>91 ft 4.41 in</v>
      </c>
    </row>
    <row r="279" spans="1:4" x14ac:dyDescent="0.25">
      <c r="A279" s="29">
        <v>279</v>
      </c>
      <c r="B279" s="32" t="s">
        <v>373</v>
      </c>
      <c r="C279" s="29">
        <v>1100.3499999999999</v>
      </c>
      <c r="D279" s="29" t="str">
        <f t="shared" si="4"/>
        <v>91 ft 8.35 in</v>
      </c>
    </row>
    <row r="280" spans="1:4" x14ac:dyDescent="0.25">
      <c r="A280" s="29">
        <v>280</v>
      </c>
      <c r="B280" s="32" t="s">
        <v>374</v>
      </c>
      <c r="C280" s="29">
        <v>1104.29</v>
      </c>
      <c r="D280" s="29" t="str">
        <f t="shared" si="4"/>
        <v>92 ft 0.29 in</v>
      </c>
    </row>
    <row r="281" spans="1:4" x14ac:dyDescent="0.25">
      <c r="A281" s="29">
        <v>281</v>
      </c>
      <c r="B281" s="32" t="s">
        <v>375</v>
      </c>
      <c r="C281" s="29">
        <v>1108.24</v>
      </c>
      <c r="D281" s="29" t="str">
        <f t="shared" si="4"/>
        <v>92 ft 4.24 in</v>
      </c>
    </row>
    <row r="282" spans="1:4" x14ac:dyDescent="0.25">
      <c r="A282" s="29">
        <v>282</v>
      </c>
      <c r="B282" s="32" t="s">
        <v>376</v>
      </c>
      <c r="C282" s="29">
        <v>1112.18</v>
      </c>
      <c r="D282" s="29" t="str">
        <f t="shared" si="4"/>
        <v>92 ft 8.18 in</v>
      </c>
    </row>
    <row r="283" spans="1:4" x14ac:dyDescent="0.25">
      <c r="A283" s="29">
        <v>283</v>
      </c>
      <c r="B283" s="32" t="s">
        <v>377</v>
      </c>
      <c r="C283" s="29">
        <v>1116.1300000000001</v>
      </c>
      <c r="D283" s="29" t="str">
        <f t="shared" si="4"/>
        <v>93 ft 0.13 in</v>
      </c>
    </row>
    <row r="284" spans="1:4" x14ac:dyDescent="0.25">
      <c r="A284" s="29">
        <v>284</v>
      </c>
      <c r="B284" s="32" t="s">
        <v>378</v>
      </c>
      <c r="C284" s="29">
        <v>1120.07</v>
      </c>
      <c r="D284" s="29" t="str">
        <f t="shared" si="4"/>
        <v>93 ft 4.07 in</v>
      </c>
    </row>
    <row r="285" spans="1:4" x14ac:dyDescent="0.25">
      <c r="A285" s="35">
        <v>285</v>
      </c>
      <c r="B285" s="34" t="s">
        <v>379</v>
      </c>
      <c r="C285" s="35">
        <v>1124.01</v>
      </c>
      <c r="D285" s="35" t="str">
        <f t="shared" si="4"/>
        <v>93 ft 8.01 in</v>
      </c>
    </row>
    <row r="286" spans="1:4" x14ac:dyDescent="0.25">
      <c r="A286" s="29">
        <v>286</v>
      </c>
      <c r="B286" s="32" t="s">
        <v>379</v>
      </c>
      <c r="C286" s="29">
        <v>1127.96</v>
      </c>
      <c r="D286" s="29" t="str">
        <f t="shared" si="4"/>
        <v>93 ft 11.96 in</v>
      </c>
    </row>
    <row r="287" spans="1:4" x14ac:dyDescent="0.25">
      <c r="A287" s="29">
        <v>287</v>
      </c>
      <c r="B287" s="32" t="s">
        <v>380</v>
      </c>
      <c r="C287" s="29">
        <v>1131.9000000000001</v>
      </c>
      <c r="D287" s="29" t="str">
        <f t="shared" si="4"/>
        <v>94 ft 3.90 in</v>
      </c>
    </row>
    <row r="288" spans="1:4" x14ac:dyDescent="0.25">
      <c r="A288" s="29">
        <v>288</v>
      </c>
      <c r="B288" s="32" t="s">
        <v>381</v>
      </c>
      <c r="C288" s="29">
        <v>1135.8499999999999</v>
      </c>
      <c r="D288" s="29" t="str">
        <f t="shared" si="4"/>
        <v>94 ft 7.85 in</v>
      </c>
    </row>
    <row r="289" spans="1:4" x14ac:dyDescent="0.25">
      <c r="A289" s="29">
        <v>289</v>
      </c>
      <c r="B289" s="32" t="s">
        <v>382</v>
      </c>
      <c r="C289" s="29">
        <v>1139.79</v>
      </c>
      <c r="D289" s="29" t="str">
        <f t="shared" si="4"/>
        <v>94 ft 11.79 in</v>
      </c>
    </row>
    <row r="290" spans="1:4" x14ac:dyDescent="0.25">
      <c r="A290" s="29">
        <v>290</v>
      </c>
      <c r="B290" s="32" t="s">
        <v>383</v>
      </c>
      <c r="C290" s="29">
        <v>1143.73</v>
      </c>
      <c r="D290" s="29" t="str">
        <f t="shared" si="4"/>
        <v>95 ft 3.73 in</v>
      </c>
    </row>
    <row r="291" spans="1:4" x14ac:dyDescent="0.25">
      <c r="A291" s="29">
        <v>291</v>
      </c>
      <c r="B291" s="32" t="s">
        <v>384</v>
      </c>
      <c r="C291" s="29">
        <v>1147.68</v>
      </c>
      <c r="D291" s="29" t="str">
        <f t="shared" si="4"/>
        <v>95 ft 7.68 in</v>
      </c>
    </row>
    <row r="292" spans="1:4" x14ac:dyDescent="0.25">
      <c r="A292" s="29">
        <v>292</v>
      </c>
      <c r="B292" s="32" t="s">
        <v>385</v>
      </c>
      <c r="C292" s="29">
        <v>1151.6199999999999</v>
      </c>
      <c r="D292" s="29" t="str">
        <f t="shared" si="4"/>
        <v>95 ft 11.62 in</v>
      </c>
    </row>
    <row r="293" spans="1:4" x14ac:dyDescent="0.25">
      <c r="A293" s="29">
        <v>293</v>
      </c>
      <c r="B293" s="32" t="s">
        <v>386</v>
      </c>
      <c r="C293" s="29">
        <v>1155.56</v>
      </c>
      <c r="D293" s="29" t="str">
        <f t="shared" si="4"/>
        <v>96 ft 3.56 in</v>
      </c>
    </row>
    <row r="294" spans="1:4" x14ac:dyDescent="0.25">
      <c r="A294" s="29">
        <v>294</v>
      </c>
      <c r="B294" s="32" t="s">
        <v>387</v>
      </c>
      <c r="C294" s="29">
        <v>1159.51</v>
      </c>
      <c r="D294" s="29" t="str">
        <f t="shared" si="4"/>
        <v>96 ft 7.51 in</v>
      </c>
    </row>
    <row r="295" spans="1:4" x14ac:dyDescent="0.25">
      <c r="A295" s="29">
        <v>295</v>
      </c>
      <c r="B295" s="32" t="s">
        <v>388</v>
      </c>
      <c r="C295" s="29">
        <v>1163.45</v>
      </c>
      <c r="D295" s="29" t="str">
        <f t="shared" si="4"/>
        <v>96 ft 11.45 in</v>
      </c>
    </row>
    <row r="296" spans="1:4" x14ac:dyDescent="0.25">
      <c r="A296" s="29">
        <v>296</v>
      </c>
      <c r="B296" s="32" t="s">
        <v>389</v>
      </c>
      <c r="C296" s="29">
        <v>1167.4000000000001</v>
      </c>
      <c r="D296" s="29" t="str">
        <f t="shared" si="4"/>
        <v>97 ft 3.40 in</v>
      </c>
    </row>
    <row r="297" spans="1:4" x14ac:dyDescent="0.25">
      <c r="A297" s="29">
        <v>297</v>
      </c>
      <c r="B297" s="32" t="s">
        <v>390</v>
      </c>
      <c r="C297" s="29">
        <v>1171.3399999999999</v>
      </c>
      <c r="D297" s="29" t="str">
        <f t="shared" si="4"/>
        <v>97 ft 7.34 in</v>
      </c>
    </row>
    <row r="298" spans="1:4" x14ac:dyDescent="0.25">
      <c r="A298" s="29">
        <v>298</v>
      </c>
      <c r="B298" s="32" t="s">
        <v>391</v>
      </c>
      <c r="C298" s="29">
        <v>1175.28</v>
      </c>
      <c r="D298" s="29" t="str">
        <f t="shared" si="4"/>
        <v>97 ft 11.28 in</v>
      </c>
    </row>
    <row r="299" spans="1:4" x14ac:dyDescent="0.25">
      <c r="A299" s="29">
        <v>299</v>
      </c>
      <c r="B299" s="32" t="s">
        <v>392</v>
      </c>
      <c r="C299" s="29">
        <v>1179.23</v>
      </c>
      <c r="D299" s="29" t="str">
        <f t="shared" si="4"/>
        <v>98 ft 3.23 in</v>
      </c>
    </row>
    <row r="300" spans="1:4" x14ac:dyDescent="0.25">
      <c r="A300" s="29">
        <v>300</v>
      </c>
      <c r="B300" s="32" t="s">
        <v>393</v>
      </c>
      <c r="C300" s="29">
        <v>1183.17</v>
      </c>
      <c r="D300" s="29" t="str">
        <f t="shared" si="4"/>
        <v>98 ft 7.17 in</v>
      </c>
    </row>
    <row r="301" spans="1:4" x14ac:dyDescent="0.25">
      <c r="A301" s="29">
        <v>301</v>
      </c>
      <c r="B301" s="32" t="s">
        <v>394</v>
      </c>
      <c r="C301" s="29">
        <v>1187.1199999999999</v>
      </c>
      <c r="D301" s="29" t="str">
        <f t="shared" si="4"/>
        <v>98 ft 11.12 in</v>
      </c>
    </row>
    <row r="302" spans="1:4" x14ac:dyDescent="0.25">
      <c r="A302" s="29">
        <v>302</v>
      </c>
      <c r="B302" s="32" t="s">
        <v>395</v>
      </c>
      <c r="C302" s="29">
        <v>1191.06</v>
      </c>
      <c r="D302" s="29" t="str">
        <f t="shared" si="4"/>
        <v>99 ft 3.06 in</v>
      </c>
    </row>
    <row r="303" spans="1:4" x14ac:dyDescent="0.25">
      <c r="A303" s="29">
        <v>303</v>
      </c>
      <c r="B303" s="32" t="s">
        <v>396</v>
      </c>
      <c r="C303" s="29">
        <v>1195</v>
      </c>
      <c r="D303" s="29" t="str">
        <f t="shared" si="4"/>
        <v>99 ft 7.00 in</v>
      </c>
    </row>
    <row r="304" spans="1:4" x14ac:dyDescent="0.25">
      <c r="A304" s="29">
        <v>304</v>
      </c>
      <c r="B304" s="32" t="s">
        <v>397</v>
      </c>
      <c r="C304" s="29">
        <v>1198.95</v>
      </c>
      <c r="D304" s="29" t="str">
        <f t="shared" si="4"/>
        <v>99 ft 10.95 in</v>
      </c>
    </row>
    <row r="305" spans="1:4" x14ac:dyDescent="0.25">
      <c r="A305" s="29">
        <v>305</v>
      </c>
      <c r="B305" s="32" t="s">
        <v>398</v>
      </c>
      <c r="C305" s="29">
        <v>1202.8900000000001</v>
      </c>
      <c r="D305" s="29" t="str">
        <f t="shared" si="4"/>
        <v>100 ft 2.89 in</v>
      </c>
    </row>
    <row r="306" spans="1:4" x14ac:dyDescent="0.25">
      <c r="A306" s="29">
        <v>306</v>
      </c>
      <c r="B306" s="32" t="s">
        <v>399</v>
      </c>
      <c r="C306" s="29">
        <v>1206.8399999999999</v>
      </c>
      <c r="D306" s="29" t="str">
        <f t="shared" si="4"/>
        <v>100 ft 6.84 in</v>
      </c>
    </row>
    <row r="307" spans="1:4" x14ac:dyDescent="0.25">
      <c r="A307" s="29">
        <v>307</v>
      </c>
      <c r="B307" s="32" t="s">
        <v>400</v>
      </c>
      <c r="C307" s="29">
        <v>1210.78</v>
      </c>
      <c r="D307" s="29" t="str">
        <f t="shared" si="4"/>
        <v>100 ft 10.78 in</v>
      </c>
    </row>
    <row r="308" spans="1:4" x14ac:dyDescent="0.25">
      <c r="A308" s="29">
        <v>308</v>
      </c>
      <c r="B308" s="32" t="s">
        <v>401</v>
      </c>
      <c r="C308" s="29">
        <v>1214.72</v>
      </c>
      <c r="D308" s="29" t="str">
        <f t="shared" si="4"/>
        <v>101 ft 2.72 in</v>
      </c>
    </row>
    <row r="309" spans="1:4" x14ac:dyDescent="0.25">
      <c r="A309" s="29">
        <v>309</v>
      </c>
      <c r="B309" s="32" t="s">
        <v>402</v>
      </c>
      <c r="C309" s="29">
        <v>1218.67</v>
      </c>
      <c r="D309" s="29" t="str">
        <f t="shared" si="4"/>
        <v>101 ft 6.67 in</v>
      </c>
    </row>
    <row r="310" spans="1:4" x14ac:dyDescent="0.25">
      <c r="A310" s="29">
        <v>310</v>
      </c>
      <c r="B310" s="32" t="s">
        <v>403</v>
      </c>
      <c r="C310" s="29">
        <v>1222.6099999999999</v>
      </c>
      <c r="D310" s="29" t="str">
        <f t="shared" si="4"/>
        <v>101 ft 10.61 in</v>
      </c>
    </row>
    <row r="311" spans="1:4" x14ac:dyDescent="0.25">
      <c r="A311" s="29">
        <v>311</v>
      </c>
      <c r="B311" s="32" t="s">
        <v>404</v>
      </c>
      <c r="C311" s="29">
        <v>1226.56</v>
      </c>
      <c r="D311" s="29" t="str">
        <f t="shared" si="4"/>
        <v>102 ft 2.56 in</v>
      </c>
    </row>
    <row r="312" spans="1:4" x14ac:dyDescent="0.25">
      <c r="A312" s="29">
        <v>312</v>
      </c>
      <c r="B312" s="32" t="s">
        <v>405</v>
      </c>
      <c r="C312" s="29">
        <v>1230.5</v>
      </c>
      <c r="D312" s="29" t="str">
        <f t="shared" si="4"/>
        <v>102 ft 6.50 in</v>
      </c>
    </row>
    <row r="313" spans="1:4" x14ac:dyDescent="0.25">
      <c r="A313" s="29">
        <v>313</v>
      </c>
      <c r="B313" s="32" t="s">
        <v>406</v>
      </c>
      <c r="C313" s="29">
        <v>1234.44</v>
      </c>
      <c r="D313" s="29" t="str">
        <f t="shared" si="4"/>
        <v>102 ft 10.44 in</v>
      </c>
    </row>
    <row r="314" spans="1:4" x14ac:dyDescent="0.25">
      <c r="A314" s="29">
        <v>314</v>
      </c>
      <c r="B314" s="32" t="s">
        <v>407</v>
      </c>
      <c r="C314" s="29">
        <v>1238.3900000000001</v>
      </c>
      <c r="D314" s="29" t="str">
        <f t="shared" si="4"/>
        <v>103 ft 2.39 in</v>
      </c>
    </row>
    <row r="315" spans="1:4" x14ac:dyDescent="0.25">
      <c r="A315" s="29">
        <v>315</v>
      </c>
      <c r="B315" s="32" t="s">
        <v>408</v>
      </c>
      <c r="C315" s="29">
        <v>1242.33</v>
      </c>
      <c r="D315" s="29" t="str">
        <f t="shared" si="4"/>
        <v>103 ft 6.33 in</v>
      </c>
    </row>
    <row r="316" spans="1:4" x14ac:dyDescent="0.25">
      <c r="A316" s="29">
        <v>316</v>
      </c>
      <c r="B316" s="32" t="s">
        <v>409</v>
      </c>
      <c r="C316" s="29">
        <v>1246.27</v>
      </c>
      <c r="D316" s="29" t="str">
        <f t="shared" si="4"/>
        <v>103 ft 10.27 in</v>
      </c>
    </row>
    <row r="317" spans="1:4" x14ac:dyDescent="0.25">
      <c r="A317" s="29">
        <v>317</v>
      </c>
      <c r="B317" s="32" t="s">
        <v>410</v>
      </c>
      <c r="C317" s="29">
        <v>1250.22</v>
      </c>
      <c r="D317" s="29" t="str">
        <f t="shared" si="4"/>
        <v>104 ft 2.22 in</v>
      </c>
    </row>
    <row r="318" spans="1:4" x14ac:dyDescent="0.25">
      <c r="A318" s="29">
        <v>318</v>
      </c>
      <c r="B318" s="32" t="s">
        <v>411</v>
      </c>
      <c r="C318" s="29">
        <v>1254.1600000000001</v>
      </c>
      <c r="D318" s="29" t="str">
        <f t="shared" si="4"/>
        <v>104 ft 6.16 in</v>
      </c>
    </row>
    <row r="319" spans="1:4" x14ac:dyDescent="0.25">
      <c r="A319" s="29">
        <v>319</v>
      </c>
      <c r="B319" s="32" t="s">
        <v>412</v>
      </c>
      <c r="C319" s="29">
        <v>1258.1099999999999</v>
      </c>
      <c r="D319" s="29" t="str">
        <f t="shared" si="4"/>
        <v>104 ft 10.11 in</v>
      </c>
    </row>
    <row r="320" spans="1:4" x14ac:dyDescent="0.25">
      <c r="A320" s="29">
        <v>320</v>
      </c>
      <c r="B320" s="32" t="s">
        <v>413</v>
      </c>
      <c r="C320" s="29">
        <v>1262.05</v>
      </c>
      <c r="D320" s="29" t="str">
        <f t="shared" si="4"/>
        <v>105 ft 2.05 in</v>
      </c>
    </row>
    <row r="321" spans="1:4" x14ac:dyDescent="0.25">
      <c r="A321" s="29">
        <v>321</v>
      </c>
      <c r="B321" s="32" t="s">
        <v>414</v>
      </c>
      <c r="C321" s="29">
        <v>1265.99</v>
      </c>
      <c r="D321" s="29" t="str">
        <f t="shared" si="4"/>
        <v>105 ft 5.99 in</v>
      </c>
    </row>
    <row r="322" spans="1:4" x14ac:dyDescent="0.25">
      <c r="A322" s="29">
        <v>322</v>
      </c>
      <c r="B322" s="32" t="s">
        <v>415</v>
      </c>
      <c r="C322" s="29">
        <v>1269.94</v>
      </c>
      <c r="D322" s="29" t="str">
        <f t="shared" ref="D322:D385" si="5">INT(C322/12) &amp; " ft " &amp; TEXT(MOD(C322,12), "0.00") &amp; " in"</f>
        <v>105 ft 9.94 in</v>
      </c>
    </row>
    <row r="323" spans="1:4" x14ac:dyDescent="0.25">
      <c r="A323" s="29">
        <v>323</v>
      </c>
      <c r="B323" s="32" t="s">
        <v>416</v>
      </c>
      <c r="C323" s="29">
        <v>1273.8800000000001</v>
      </c>
      <c r="D323" s="29" t="str">
        <f t="shared" si="5"/>
        <v>106 ft 1.88 in</v>
      </c>
    </row>
    <row r="324" spans="1:4" x14ac:dyDescent="0.25">
      <c r="A324" s="29">
        <v>324</v>
      </c>
      <c r="B324" s="32" t="s">
        <v>417</v>
      </c>
      <c r="C324" s="29">
        <v>1277.83</v>
      </c>
      <c r="D324" s="29" t="str">
        <f t="shared" si="5"/>
        <v>106 ft 5.83 in</v>
      </c>
    </row>
    <row r="325" spans="1:4" x14ac:dyDescent="0.25">
      <c r="A325" s="29">
        <v>325</v>
      </c>
      <c r="B325" s="32" t="s">
        <v>418</v>
      </c>
      <c r="C325" s="29">
        <v>1281.77</v>
      </c>
      <c r="D325" s="29" t="str">
        <f t="shared" si="5"/>
        <v>106 ft 9.77 in</v>
      </c>
    </row>
    <row r="326" spans="1:4" x14ac:dyDescent="0.25">
      <c r="A326" s="29">
        <v>326</v>
      </c>
      <c r="B326" s="32" t="s">
        <v>419</v>
      </c>
      <c r="C326" s="29">
        <v>1285.71</v>
      </c>
      <c r="D326" s="29" t="str">
        <f t="shared" si="5"/>
        <v>107 ft 1.71 in</v>
      </c>
    </row>
    <row r="327" spans="1:4" x14ac:dyDescent="0.25">
      <c r="A327" s="29">
        <v>327</v>
      </c>
      <c r="B327" s="32" t="s">
        <v>420</v>
      </c>
      <c r="C327" s="29">
        <v>1289.6600000000001</v>
      </c>
      <c r="D327" s="29" t="str">
        <f t="shared" si="5"/>
        <v>107 ft 5.66 in</v>
      </c>
    </row>
    <row r="328" spans="1:4" x14ac:dyDescent="0.25">
      <c r="A328" s="29">
        <v>328</v>
      </c>
      <c r="B328" s="32" t="s">
        <v>421</v>
      </c>
      <c r="C328" s="29">
        <v>1293.5999999999999</v>
      </c>
      <c r="D328" s="29" t="str">
        <f t="shared" si="5"/>
        <v>107 ft 9.60 in</v>
      </c>
    </row>
    <row r="329" spans="1:4" x14ac:dyDescent="0.25">
      <c r="A329" s="29">
        <v>329</v>
      </c>
      <c r="B329" s="32" t="s">
        <v>422</v>
      </c>
      <c r="C329" s="29">
        <v>1297.55</v>
      </c>
      <c r="D329" s="29" t="str">
        <f t="shared" si="5"/>
        <v>108 ft 1.55 in</v>
      </c>
    </row>
    <row r="330" spans="1:4" x14ac:dyDescent="0.25">
      <c r="A330" s="29">
        <v>330</v>
      </c>
      <c r="B330" s="32" t="s">
        <v>423</v>
      </c>
      <c r="C330" s="29">
        <v>1301.49</v>
      </c>
      <c r="D330" s="29" t="str">
        <f t="shared" si="5"/>
        <v>108 ft 5.49 in</v>
      </c>
    </row>
    <row r="331" spans="1:4" x14ac:dyDescent="0.25">
      <c r="A331" s="29">
        <v>331</v>
      </c>
      <c r="B331" s="32" t="s">
        <v>424</v>
      </c>
      <c r="C331" s="29">
        <v>1305.43</v>
      </c>
      <c r="D331" s="29" t="str">
        <f t="shared" si="5"/>
        <v>108 ft 9.43 in</v>
      </c>
    </row>
    <row r="332" spans="1:4" x14ac:dyDescent="0.25">
      <c r="A332" s="29">
        <v>332</v>
      </c>
      <c r="B332" s="32" t="s">
        <v>425</v>
      </c>
      <c r="C332" s="29">
        <v>1309.3800000000001</v>
      </c>
      <c r="D332" s="29" t="str">
        <f t="shared" si="5"/>
        <v>109 ft 1.38 in</v>
      </c>
    </row>
    <row r="333" spans="1:4" x14ac:dyDescent="0.25">
      <c r="A333" s="29">
        <v>333</v>
      </c>
      <c r="B333" s="32" t="s">
        <v>426</v>
      </c>
      <c r="C333" s="29">
        <v>1313.32</v>
      </c>
      <c r="D333" s="29" t="str">
        <f t="shared" si="5"/>
        <v>109 ft 5.32 in</v>
      </c>
    </row>
    <row r="334" spans="1:4" x14ac:dyDescent="0.25">
      <c r="A334" s="29">
        <v>334</v>
      </c>
      <c r="B334" s="32" t="s">
        <v>427</v>
      </c>
      <c r="C334" s="29">
        <v>1317.27</v>
      </c>
      <c r="D334" s="29" t="str">
        <f t="shared" si="5"/>
        <v>109 ft 9.27 in</v>
      </c>
    </row>
    <row r="335" spans="1:4" x14ac:dyDescent="0.25">
      <c r="A335" s="29">
        <v>335</v>
      </c>
      <c r="B335" s="32" t="s">
        <v>428</v>
      </c>
      <c r="C335" s="29">
        <v>1321.21</v>
      </c>
      <c r="D335" s="29" t="str">
        <f t="shared" si="5"/>
        <v>110 ft 1.21 in</v>
      </c>
    </row>
    <row r="336" spans="1:4" x14ac:dyDescent="0.25">
      <c r="A336" s="29">
        <v>336</v>
      </c>
      <c r="B336" s="32" t="s">
        <v>429</v>
      </c>
      <c r="C336" s="29">
        <v>1325.15</v>
      </c>
      <c r="D336" s="29" t="str">
        <f t="shared" si="5"/>
        <v>110 ft 5.15 in</v>
      </c>
    </row>
    <row r="337" spans="1:4" x14ac:dyDescent="0.25">
      <c r="A337" s="29">
        <v>337</v>
      </c>
      <c r="B337" s="32" t="s">
        <v>430</v>
      </c>
      <c r="C337" s="29">
        <v>1329.1</v>
      </c>
      <c r="D337" s="29" t="str">
        <f t="shared" si="5"/>
        <v>110 ft 9.10 in</v>
      </c>
    </row>
    <row r="338" spans="1:4" x14ac:dyDescent="0.25">
      <c r="A338" s="29">
        <v>338</v>
      </c>
      <c r="B338" s="32" t="s">
        <v>431</v>
      </c>
      <c r="C338" s="29">
        <v>1333.04</v>
      </c>
      <c r="D338" s="29" t="str">
        <f t="shared" si="5"/>
        <v>111 ft 1.04 in</v>
      </c>
    </row>
    <row r="339" spans="1:4" x14ac:dyDescent="0.25">
      <c r="A339" s="29">
        <v>339</v>
      </c>
      <c r="B339" s="32" t="s">
        <v>432</v>
      </c>
      <c r="C339" s="29">
        <v>1336.98</v>
      </c>
      <c r="D339" s="29" t="str">
        <f t="shared" si="5"/>
        <v>111 ft 4.98 in</v>
      </c>
    </row>
    <row r="340" spans="1:4" x14ac:dyDescent="0.25">
      <c r="A340" s="29">
        <v>340</v>
      </c>
      <c r="B340" s="32" t="s">
        <v>433</v>
      </c>
      <c r="C340" s="29">
        <v>1340.93</v>
      </c>
      <c r="D340" s="29" t="str">
        <f t="shared" si="5"/>
        <v>111 ft 8.93 in</v>
      </c>
    </row>
    <row r="341" spans="1:4" x14ac:dyDescent="0.25">
      <c r="A341" s="29">
        <v>341</v>
      </c>
      <c r="B341" s="32" t="s">
        <v>434</v>
      </c>
      <c r="C341" s="29">
        <v>1344.87</v>
      </c>
      <c r="D341" s="29" t="str">
        <f t="shared" si="5"/>
        <v>112 ft 0.87 in</v>
      </c>
    </row>
    <row r="342" spans="1:4" x14ac:dyDescent="0.25">
      <c r="A342" s="29">
        <v>342</v>
      </c>
      <c r="B342" s="32" t="s">
        <v>435</v>
      </c>
      <c r="C342" s="29">
        <v>1348.82</v>
      </c>
      <c r="D342" s="29" t="str">
        <f t="shared" si="5"/>
        <v>112 ft 4.82 in</v>
      </c>
    </row>
    <row r="343" spans="1:4" x14ac:dyDescent="0.25">
      <c r="A343" s="29">
        <v>343</v>
      </c>
      <c r="B343" s="32" t="s">
        <v>436</v>
      </c>
      <c r="C343" s="29">
        <v>1352.76</v>
      </c>
      <c r="D343" s="29" t="str">
        <f t="shared" si="5"/>
        <v>112 ft 8.76 in</v>
      </c>
    </row>
    <row r="344" spans="1:4" x14ac:dyDescent="0.25">
      <c r="A344" s="29">
        <v>344</v>
      </c>
      <c r="B344" s="32" t="s">
        <v>437</v>
      </c>
      <c r="C344" s="29">
        <v>1356.7</v>
      </c>
      <c r="D344" s="29" t="str">
        <f t="shared" si="5"/>
        <v>113 ft 0.70 in</v>
      </c>
    </row>
    <row r="345" spans="1:4" x14ac:dyDescent="0.25">
      <c r="A345" s="29">
        <v>345</v>
      </c>
      <c r="B345" s="32" t="s">
        <v>438</v>
      </c>
      <c r="C345" s="29">
        <v>1360.65</v>
      </c>
      <c r="D345" s="29" t="str">
        <f t="shared" si="5"/>
        <v>113 ft 4.65 in</v>
      </c>
    </row>
    <row r="346" spans="1:4" x14ac:dyDescent="0.25">
      <c r="A346" s="29">
        <v>346</v>
      </c>
      <c r="B346" s="32" t="s">
        <v>439</v>
      </c>
      <c r="C346" s="29">
        <v>1364.59</v>
      </c>
      <c r="D346" s="29" t="str">
        <f t="shared" si="5"/>
        <v>113 ft 8.59 in</v>
      </c>
    </row>
    <row r="347" spans="1:4" x14ac:dyDescent="0.25">
      <c r="A347" s="29">
        <v>347</v>
      </c>
      <c r="B347" s="32" t="s">
        <v>440</v>
      </c>
      <c r="C347" s="29">
        <v>1368.54</v>
      </c>
      <c r="D347" s="29" t="str">
        <f t="shared" si="5"/>
        <v>114 ft 0.54 in</v>
      </c>
    </row>
    <row r="348" spans="1:4" x14ac:dyDescent="0.25">
      <c r="A348" s="29">
        <v>348</v>
      </c>
      <c r="B348" s="32" t="s">
        <v>441</v>
      </c>
      <c r="C348" s="29">
        <v>1372.48</v>
      </c>
      <c r="D348" s="29" t="str">
        <f t="shared" si="5"/>
        <v>114 ft 4.48 in</v>
      </c>
    </row>
    <row r="349" spans="1:4" x14ac:dyDescent="0.25">
      <c r="A349" s="29">
        <v>349</v>
      </c>
      <c r="B349" s="32" t="s">
        <v>442</v>
      </c>
      <c r="C349" s="29">
        <v>1376.42</v>
      </c>
      <c r="D349" s="29" t="str">
        <f t="shared" si="5"/>
        <v>114 ft 8.42 in</v>
      </c>
    </row>
    <row r="350" spans="1:4" x14ac:dyDescent="0.25">
      <c r="A350" s="29">
        <v>350</v>
      </c>
      <c r="B350" s="32" t="s">
        <v>443</v>
      </c>
      <c r="C350" s="29">
        <v>1380.37</v>
      </c>
      <c r="D350" s="29" t="str">
        <f t="shared" si="5"/>
        <v>115 ft 0.37 in</v>
      </c>
    </row>
    <row r="351" spans="1:4" x14ac:dyDescent="0.25">
      <c r="A351" s="29">
        <v>351</v>
      </c>
      <c r="B351" s="32" t="s">
        <v>444</v>
      </c>
      <c r="C351" s="29">
        <v>1384.31</v>
      </c>
      <c r="D351" s="29" t="str">
        <f t="shared" si="5"/>
        <v>115 ft 4.31 in</v>
      </c>
    </row>
    <row r="352" spans="1:4" x14ac:dyDescent="0.25">
      <c r="A352" s="29">
        <v>352</v>
      </c>
      <c r="B352" s="32" t="s">
        <v>445</v>
      </c>
      <c r="C352" s="29">
        <v>1388.26</v>
      </c>
      <c r="D352" s="29" t="str">
        <f t="shared" si="5"/>
        <v>115 ft 8.26 in</v>
      </c>
    </row>
    <row r="353" spans="1:4" x14ac:dyDescent="0.25">
      <c r="A353" s="29">
        <v>353</v>
      </c>
      <c r="B353" s="32" t="s">
        <v>446</v>
      </c>
      <c r="C353" s="29">
        <v>1392.2</v>
      </c>
      <c r="D353" s="29" t="str">
        <f t="shared" si="5"/>
        <v>116 ft 0.20 in</v>
      </c>
    </row>
    <row r="354" spans="1:4" x14ac:dyDescent="0.25">
      <c r="A354" s="29">
        <v>354</v>
      </c>
      <c r="B354" s="32" t="s">
        <v>447</v>
      </c>
      <c r="C354" s="29">
        <v>1396.14</v>
      </c>
      <c r="D354" s="29" t="str">
        <f t="shared" si="5"/>
        <v>116 ft 4.14 in</v>
      </c>
    </row>
    <row r="355" spans="1:4" x14ac:dyDescent="0.25">
      <c r="A355" s="29">
        <v>355</v>
      </c>
      <c r="B355" s="32" t="s">
        <v>448</v>
      </c>
      <c r="C355" s="29">
        <v>1400.09</v>
      </c>
      <c r="D355" s="29" t="str">
        <f t="shared" si="5"/>
        <v>116 ft 8.09 in</v>
      </c>
    </row>
    <row r="356" spans="1:4" x14ac:dyDescent="0.25">
      <c r="A356" s="35">
        <v>356</v>
      </c>
      <c r="B356" s="34" t="s">
        <v>449</v>
      </c>
      <c r="C356" s="35">
        <v>1404.03</v>
      </c>
      <c r="D356" s="35" t="str">
        <f t="shared" si="5"/>
        <v>117 ft 0.03 in</v>
      </c>
    </row>
    <row r="357" spans="1:4" x14ac:dyDescent="0.25">
      <c r="A357" s="29">
        <v>357</v>
      </c>
      <c r="B357" s="32" t="s">
        <v>449</v>
      </c>
      <c r="C357" s="29">
        <v>1407.97</v>
      </c>
      <c r="D357" s="29" t="str">
        <f t="shared" si="5"/>
        <v>117 ft 3.97 in</v>
      </c>
    </row>
    <row r="358" spans="1:4" x14ac:dyDescent="0.25">
      <c r="A358" s="29">
        <v>358</v>
      </c>
      <c r="B358" s="32" t="s">
        <v>450</v>
      </c>
      <c r="C358" s="29">
        <v>1411.92</v>
      </c>
      <c r="D358" s="29" t="str">
        <f t="shared" si="5"/>
        <v>117 ft 7.92 in</v>
      </c>
    </row>
    <row r="359" spans="1:4" x14ac:dyDescent="0.25">
      <c r="A359" s="29">
        <v>359</v>
      </c>
      <c r="B359" s="32" t="s">
        <v>451</v>
      </c>
      <c r="C359" s="29">
        <v>1415.86</v>
      </c>
      <c r="D359" s="29" t="str">
        <f t="shared" si="5"/>
        <v>117 ft 11.86 in</v>
      </c>
    </row>
    <row r="360" spans="1:4" x14ac:dyDescent="0.25">
      <c r="A360" s="29">
        <v>360</v>
      </c>
      <c r="B360" s="32" t="s">
        <v>452</v>
      </c>
      <c r="C360" s="29">
        <v>1419.81</v>
      </c>
      <c r="D360" s="29" t="str">
        <f t="shared" si="5"/>
        <v>118 ft 3.81 in</v>
      </c>
    </row>
    <row r="361" spans="1:4" x14ac:dyDescent="0.25">
      <c r="A361" s="29">
        <v>361</v>
      </c>
      <c r="B361" s="32" t="s">
        <v>453</v>
      </c>
      <c r="C361" s="29">
        <v>1423.75</v>
      </c>
      <c r="D361" s="29" t="str">
        <f t="shared" si="5"/>
        <v>118 ft 7.75 in</v>
      </c>
    </row>
    <row r="362" spans="1:4" x14ac:dyDescent="0.25">
      <c r="A362" s="29">
        <v>362</v>
      </c>
      <c r="B362" s="32" t="s">
        <v>454</v>
      </c>
      <c r="C362" s="29">
        <v>1427.69</v>
      </c>
      <c r="D362" s="29" t="str">
        <f t="shared" si="5"/>
        <v>118 ft 11.69 in</v>
      </c>
    </row>
    <row r="363" spans="1:4" x14ac:dyDescent="0.25">
      <c r="A363" s="29">
        <v>363</v>
      </c>
      <c r="B363" s="32" t="s">
        <v>455</v>
      </c>
      <c r="C363" s="29">
        <v>1431.64</v>
      </c>
      <c r="D363" s="29" t="str">
        <f t="shared" si="5"/>
        <v>119 ft 3.64 in</v>
      </c>
    </row>
    <row r="364" spans="1:4" x14ac:dyDescent="0.25">
      <c r="A364" s="29">
        <v>364</v>
      </c>
      <c r="B364" s="32" t="s">
        <v>456</v>
      </c>
      <c r="C364" s="29">
        <v>1435.58</v>
      </c>
      <c r="D364" s="29" t="str">
        <f t="shared" si="5"/>
        <v>119 ft 7.58 in</v>
      </c>
    </row>
    <row r="365" spans="1:4" x14ac:dyDescent="0.25">
      <c r="A365" s="29">
        <v>365</v>
      </c>
      <c r="B365" s="32" t="s">
        <v>457</v>
      </c>
      <c r="C365" s="29">
        <v>1439.53</v>
      </c>
      <c r="D365" s="29" t="str">
        <f t="shared" si="5"/>
        <v>119 ft 11.53 in</v>
      </c>
    </row>
    <row r="366" spans="1:4" x14ac:dyDescent="0.25">
      <c r="A366" s="29">
        <v>366</v>
      </c>
      <c r="B366" s="32" t="s">
        <v>458</v>
      </c>
      <c r="C366" s="29">
        <v>1443.47</v>
      </c>
      <c r="D366" s="29" t="str">
        <f t="shared" si="5"/>
        <v>120 ft 3.47 in</v>
      </c>
    </row>
    <row r="367" spans="1:4" x14ac:dyDescent="0.25">
      <c r="A367" s="29">
        <v>367</v>
      </c>
      <c r="B367" s="32" t="s">
        <v>459</v>
      </c>
      <c r="C367" s="29">
        <v>1447.41</v>
      </c>
      <c r="D367" s="29" t="str">
        <f t="shared" si="5"/>
        <v>120 ft 7.41 in</v>
      </c>
    </row>
    <row r="368" spans="1:4" x14ac:dyDescent="0.25">
      <c r="A368" s="29">
        <v>368</v>
      </c>
      <c r="B368" s="32" t="s">
        <v>460</v>
      </c>
      <c r="C368" s="29">
        <v>1451.36</v>
      </c>
      <c r="D368" s="29" t="str">
        <f t="shared" si="5"/>
        <v>120 ft 11.36 in</v>
      </c>
    </row>
    <row r="369" spans="1:4" x14ac:dyDescent="0.25">
      <c r="A369" s="29">
        <v>369</v>
      </c>
      <c r="B369" s="32" t="s">
        <v>461</v>
      </c>
      <c r="C369" s="29">
        <v>1455.3</v>
      </c>
      <c r="D369" s="29" t="str">
        <f t="shared" si="5"/>
        <v>121 ft 3.30 in</v>
      </c>
    </row>
    <row r="370" spans="1:4" x14ac:dyDescent="0.25">
      <c r="A370" s="29">
        <v>370</v>
      </c>
      <c r="B370" s="32" t="s">
        <v>462</v>
      </c>
      <c r="C370" s="29">
        <v>1459.25</v>
      </c>
      <c r="D370" s="29" t="str">
        <f t="shared" si="5"/>
        <v>121 ft 7.25 in</v>
      </c>
    </row>
    <row r="371" spans="1:4" x14ac:dyDescent="0.25">
      <c r="A371" s="29">
        <v>371</v>
      </c>
      <c r="B371" s="32" t="s">
        <v>463</v>
      </c>
      <c r="C371" s="29">
        <v>1463.19</v>
      </c>
      <c r="D371" s="29" t="str">
        <f t="shared" si="5"/>
        <v>121 ft 11.19 in</v>
      </c>
    </row>
    <row r="372" spans="1:4" x14ac:dyDescent="0.25">
      <c r="A372" s="29">
        <v>372</v>
      </c>
      <c r="B372" s="32" t="s">
        <v>464</v>
      </c>
      <c r="C372" s="29">
        <v>1467.13</v>
      </c>
      <c r="D372" s="29" t="str">
        <f t="shared" si="5"/>
        <v>122 ft 3.13 in</v>
      </c>
    </row>
    <row r="373" spans="1:4" x14ac:dyDescent="0.25">
      <c r="A373" s="29">
        <v>373</v>
      </c>
      <c r="B373" s="32" t="s">
        <v>465</v>
      </c>
      <c r="C373" s="29">
        <v>1471.08</v>
      </c>
      <c r="D373" s="29" t="str">
        <f t="shared" si="5"/>
        <v>122 ft 7.08 in</v>
      </c>
    </row>
    <row r="374" spans="1:4" x14ac:dyDescent="0.25">
      <c r="A374" s="29">
        <v>374</v>
      </c>
      <c r="B374" s="32" t="s">
        <v>466</v>
      </c>
      <c r="C374" s="29">
        <v>1475.02</v>
      </c>
      <c r="D374" s="29" t="str">
        <f t="shared" si="5"/>
        <v>122 ft 11.02 in</v>
      </c>
    </row>
    <row r="375" spans="1:4" x14ac:dyDescent="0.25">
      <c r="A375" s="29">
        <v>375</v>
      </c>
      <c r="B375" s="32" t="s">
        <v>467</v>
      </c>
      <c r="C375" s="29">
        <v>1478.97</v>
      </c>
      <c r="D375" s="29" t="str">
        <f t="shared" si="5"/>
        <v>123 ft 2.97 in</v>
      </c>
    </row>
    <row r="376" spans="1:4" x14ac:dyDescent="0.25">
      <c r="A376" s="29">
        <v>376</v>
      </c>
      <c r="B376" s="32" t="s">
        <v>468</v>
      </c>
      <c r="C376" s="29">
        <v>1482.91</v>
      </c>
      <c r="D376" s="29" t="str">
        <f t="shared" si="5"/>
        <v>123 ft 6.91 in</v>
      </c>
    </row>
    <row r="377" spans="1:4" x14ac:dyDescent="0.25">
      <c r="A377" s="29">
        <v>377</v>
      </c>
      <c r="B377" s="32" t="s">
        <v>469</v>
      </c>
      <c r="C377" s="29">
        <v>1486.85</v>
      </c>
      <c r="D377" s="29" t="str">
        <f t="shared" si="5"/>
        <v>123 ft 10.85 in</v>
      </c>
    </row>
    <row r="378" spans="1:4" x14ac:dyDescent="0.25">
      <c r="A378" s="29">
        <v>378</v>
      </c>
      <c r="B378" s="32" t="s">
        <v>470</v>
      </c>
      <c r="C378" s="29">
        <v>1490.8</v>
      </c>
      <c r="D378" s="29" t="str">
        <f t="shared" si="5"/>
        <v>124 ft 2.80 in</v>
      </c>
    </row>
    <row r="379" spans="1:4" x14ac:dyDescent="0.25">
      <c r="A379" s="29">
        <v>379</v>
      </c>
      <c r="B379" s="32" t="s">
        <v>471</v>
      </c>
      <c r="C379" s="29">
        <v>1494.74</v>
      </c>
      <c r="D379" s="29" t="str">
        <f t="shared" si="5"/>
        <v>124 ft 6.74 in</v>
      </c>
    </row>
    <row r="380" spans="1:4" x14ac:dyDescent="0.25">
      <c r="A380" s="29">
        <v>380</v>
      </c>
      <c r="B380" s="32" t="s">
        <v>472</v>
      </c>
      <c r="C380" s="29">
        <v>1498.68</v>
      </c>
      <c r="D380" s="29" t="str">
        <f t="shared" si="5"/>
        <v>124 ft 10.68 in</v>
      </c>
    </row>
    <row r="381" spans="1:4" x14ac:dyDescent="0.25">
      <c r="A381" s="29">
        <v>381</v>
      </c>
      <c r="B381" s="32" t="s">
        <v>473</v>
      </c>
      <c r="C381" s="29">
        <v>1502.63</v>
      </c>
      <c r="D381" s="29" t="str">
        <f t="shared" si="5"/>
        <v>125 ft 2.63 in</v>
      </c>
    </row>
    <row r="382" spans="1:4" x14ac:dyDescent="0.25">
      <c r="A382" s="29">
        <v>382</v>
      </c>
      <c r="B382" s="32" t="s">
        <v>474</v>
      </c>
      <c r="C382" s="29">
        <v>1506.57</v>
      </c>
      <c r="D382" s="29" t="str">
        <f t="shared" si="5"/>
        <v>125 ft 6.57 in</v>
      </c>
    </row>
    <row r="383" spans="1:4" x14ac:dyDescent="0.25">
      <c r="A383" s="29">
        <v>383</v>
      </c>
      <c r="B383" s="32" t="s">
        <v>475</v>
      </c>
      <c r="C383" s="29">
        <v>1510.52</v>
      </c>
      <c r="D383" s="29" t="str">
        <f t="shared" si="5"/>
        <v>125 ft 10.52 in</v>
      </c>
    </row>
    <row r="384" spans="1:4" x14ac:dyDescent="0.25">
      <c r="A384" s="29">
        <v>384</v>
      </c>
      <c r="B384" s="32" t="s">
        <v>476</v>
      </c>
      <c r="C384" s="29">
        <v>1514.46</v>
      </c>
      <c r="D384" s="29" t="str">
        <f t="shared" si="5"/>
        <v>126 ft 2.46 in</v>
      </c>
    </row>
    <row r="385" spans="1:4" x14ac:dyDescent="0.25">
      <c r="A385" s="29">
        <v>385</v>
      </c>
      <c r="B385" s="32" t="s">
        <v>477</v>
      </c>
      <c r="C385" s="29">
        <v>1518.4</v>
      </c>
      <c r="D385" s="29" t="str">
        <f t="shared" si="5"/>
        <v>126 ft 6.40 in</v>
      </c>
    </row>
    <row r="386" spans="1:4" x14ac:dyDescent="0.25">
      <c r="A386" s="29">
        <v>386</v>
      </c>
      <c r="B386" s="32" t="s">
        <v>478</v>
      </c>
      <c r="C386" s="29">
        <v>1522.35</v>
      </c>
      <c r="D386" s="29" t="str">
        <f t="shared" ref="D386:D449" si="6">INT(C386/12) &amp; " ft " &amp; TEXT(MOD(C386,12), "0.00") &amp; " in"</f>
        <v>126 ft 10.35 in</v>
      </c>
    </row>
    <row r="387" spans="1:4" x14ac:dyDescent="0.25">
      <c r="A387" s="29">
        <v>387</v>
      </c>
      <c r="B387" s="32" t="s">
        <v>479</v>
      </c>
      <c r="C387" s="29">
        <v>1526.29</v>
      </c>
      <c r="D387" s="29" t="str">
        <f t="shared" si="6"/>
        <v>127 ft 2.29 in</v>
      </c>
    </row>
    <row r="388" spans="1:4" x14ac:dyDescent="0.25">
      <c r="A388" s="29">
        <v>388</v>
      </c>
      <c r="B388" s="32" t="s">
        <v>480</v>
      </c>
      <c r="C388" s="29">
        <v>1530.24</v>
      </c>
      <c r="D388" s="29" t="str">
        <f t="shared" si="6"/>
        <v>127 ft 6.24 in</v>
      </c>
    </row>
    <row r="389" spans="1:4" x14ac:dyDescent="0.25">
      <c r="A389" s="29">
        <v>389</v>
      </c>
      <c r="B389" s="32" t="s">
        <v>481</v>
      </c>
      <c r="C389" s="29">
        <v>1534.18</v>
      </c>
      <c r="D389" s="29" t="str">
        <f t="shared" si="6"/>
        <v>127 ft 10.18 in</v>
      </c>
    </row>
    <row r="390" spans="1:4" x14ac:dyDescent="0.25">
      <c r="A390" s="29">
        <v>390</v>
      </c>
      <c r="B390" s="32" t="s">
        <v>482</v>
      </c>
      <c r="C390" s="29">
        <v>1538.12</v>
      </c>
      <c r="D390" s="29" t="str">
        <f t="shared" si="6"/>
        <v>128 ft 2.12 in</v>
      </c>
    </row>
    <row r="391" spans="1:4" x14ac:dyDescent="0.25">
      <c r="A391" s="29">
        <v>391</v>
      </c>
      <c r="B391" s="32" t="s">
        <v>483</v>
      </c>
      <c r="C391" s="29">
        <v>1542.07</v>
      </c>
      <c r="D391" s="29" t="str">
        <f t="shared" si="6"/>
        <v>128 ft 6.07 in</v>
      </c>
    </row>
    <row r="392" spans="1:4" x14ac:dyDescent="0.25">
      <c r="A392" s="29">
        <v>392</v>
      </c>
      <c r="B392" s="32" t="s">
        <v>484</v>
      </c>
      <c r="C392" s="29">
        <v>1546.01</v>
      </c>
      <c r="D392" s="29" t="str">
        <f t="shared" si="6"/>
        <v>128 ft 10.01 in</v>
      </c>
    </row>
    <row r="393" spans="1:4" x14ac:dyDescent="0.25">
      <c r="A393" s="29">
        <v>393</v>
      </c>
      <c r="B393" s="32" t="s">
        <v>485</v>
      </c>
      <c r="C393" s="29">
        <v>1549.96</v>
      </c>
      <c r="D393" s="29" t="str">
        <f t="shared" si="6"/>
        <v>129 ft 1.96 in</v>
      </c>
    </row>
    <row r="394" spans="1:4" x14ac:dyDescent="0.25">
      <c r="A394" s="29">
        <v>394</v>
      </c>
      <c r="B394" s="32" t="s">
        <v>486</v>
      </c>
      <c r="C394" s="29">
        <v>1553.9</v>
      </c>
      <c r="D394" s="29" t="str">
        <f t="shared" si="6"/>
        <v>129 ft 5.90 in</v>
      </c>
    </row>
    <row r="395" spans="1:4" x14ac:dyDescent="0.25">
      <c r="A395" s="29">
        <v>395</v>
      </c>
      <c r="B395" s="32" t="s">
        <v>487</v>
      </c>
      <c r="C395" s="29">
        <v>1557.84</v>
      </c>
      <c r="D395" s="29" t="str">
        <f t="shared" si="6"/>
        <v>129 ft 9.84 in</v>
      </c>
    </row>
    <row r="396" spans="1:4" x14ac:dyDescent="0.25">
      <c r="A396" s="29">
        <v>396</v>
      </c>
      <c r="B396" s="32" t="s">
        <v>488</v>
      </c>
      <c r="C396" s="29">
        <v>1561.79</v>
      </c>
      <c r="D396" s="29" t="str">
        <f t="shared" si="6"/>
        <v>130 ft 1.79 in</v>
      </c>
    </row>
    <row r="397" spans="1:4" x14ac:dyDescent="0.25">
      <c r="A397" s="29">
        <v>397</v>
      </c>
      <c r="B397" s="32" t="s">
        <v>489</v>
      </c>
      <c r="C397" s="29">
        <v>1565.73</v>
      </c>
      <c r="D397" s="29" t="str">
        <f t="shared" si="6"/>
        <v>130 ft 5.73 in</v>
      </c>
    </row>
    <row r="398" spans="1:4" x14ac:dyDescent="0.25">
      <c r="A398" s="29">
        <v>398</v>
      </c>
      <c r="B398" s="32" t="s">
        <v>490</v>
      </c>
      <c r="C398" s="29">
        <v>1569.68</v>
      </c>
      <c r="D398" s="29" t="str">
        <f t="shared" si="6"/>
        <v>130 ft 9.68 in</v>
      </c>
    </row>
    <row r="399" spans="1:4" x14ac:dyDescent="0.25">
      <c r="A399" s="29">
        <v>399</v>
      </c>
      <c r="B399" s="32" t="s">
        <v>491</v>
      </c>
      <c r="C399" s="29">
        <v>1573.62</v>
      </c>
      <c r="D399" s="29" t="str">
        <f t="shared" si="6"/>
        <v>131 ft 1.62 in</v>
      </c>
    </row>
    <row r="400" spans="1:4" x14ac:dyDescent="0.25">
      <c r="A400" s="29">
        <v>400</v>
      </c>
      <c r="B400" s="32" t="s">
        <v>492</v>
      </c>
      <c r="C400" s="29">
        <v>1577.56</v>
      </c>
      <c r="D400" s="29" t="str">
        <f t="shared" si="6"/>
        <v>131 ft 5.56 in</v>
      </c>
    </row>
    <row r="401" spans="1:4" x14ac:dyDescent="0.25">
      <c r="A401" s="29">
        <v>401</v>
      </c>
      <c r="B401" s="32" t="s">
        <v>493</v>
      </c>
      <c r="C401" s="29">
        <v>1581.51</v>
      </c>
      <c r="D401" s="29" t="str">
        <f t="shared" si="6"/>
        <v>131 ft 9.51 in</v>
      </c>
    </row>
    <row r="402" spans="1:4" x14ac:dyDescent="0.25">
      <c r="A402" s="29">
        <v>402</v>
      </c>
      <c r="B402" s="32" t="s">
        <v>494</v>
      </c>
      <c r="C402" s="29">
        <v>1585.45</v>
      </c>
      <c r="D402" s="29" t="str">
        <f t="shared" si="6"/>
        <v>132 ft 1.45 in</v>
      </c>
    </row>
    <row r="403" spans="1:4" x14ac:dyDescent="0.25">
      <c r="A403" s="29">
        <v>403</v>
      </c>
      <c r="B403" s="32" t="s">
        <v>495</v>
      </c>
      <c r="C403" s="29">
        <v>1589.39</v>
      </c>
      <c r="D403" s="29" t="str">
        <f t="shared" si="6"/>
        <v>132 ft 5.39 in</v>
      </c>
    </row>
    <row r="404" spans="1:4" x14ac:dyDescent="0.25">
      <c r="A404" s="29">
        <v>404</v>
      </c>
      <c r="B404" s="32" t="s">
        <v>496</v>
      </c>
      <c r="C404" s="29">
        <v>1593.34</v>
      </c>
      <c r="D404" s="29" t="str">
        <f t="shared" si="6"/>
        <v>132 ft 9.34 in</v>
      </c>
    </row>
    <row r="405" spans="1:4" x14ac:dyDescent="0.25">
      <c r="A405" s="29">
        <v>405</v>
      </c>
      <c r="B405" s="32" t="s">
        <v>497</v>
      </c>
      <c r="C405" s="29">
        <v>1597.28</v>
      </c>
      <c r="D405" s="29" t="str">
        <f t="shared" si="6"/>
        <v>133 ft 1.28 in</v>
      </c>
    </row>
    <row r="406" spans="1:4" x14ac:dyDescent="0.25">
      <c r="A406" s="29">
        <v>406</v>
      </c>
      <c r="B406" s="32" t="s">
        <v>498</v>
      </c>
      <c r="C406" s="29">
        <v>1601.23</v>
      </c>
      <c r="D406" s="29" t="str">
        <f t="shared" si="6"/>
        <v>133 ft 5.23 in</v>
      </c>
    </row>
    <row r="407" spans="1:4" x14ac:dyDescent="0.25">
      <c r="A407" s="29">
        <v>407</v>
      </c>
      <c r="B407" s="32" t="s">
        <v>499</v>
      </c>
      <c r="C407" s="29">
        <v>1605.17</v>
      </c>
      <c r="D407" s="29" t="str">
        <f t="shared" si="6"/>
        <v>133 ft 9.17 in</v>
      </c>
    </row>
    <row r="408" spans="1:4" x14ac:dyDescent="0.25">
      <c r="A408" s="29">
        <v>408</v>
      </c>
      <c r="B408" s="32" t="s">
        <v>500</v>
      </c>
      <c r="C408" s="29">
        <v>1609.11</v>
      </c>
      <c r="D408" s="29" t="str">
        <f t="shared" si="6"/>
        <v>134 ft 1.11 in</v>
      </c>
    </row>
    <row r="409" spans="1:4" x14ac:dyDescent="0.25">
      <c r="A409" s="29">
        <v>409</v>
      </c>
      <c r="B409" s="32" t="s">
        <v>501</v>
      </c>
      <c r="C409" s="29">
        <v>1613.06</v>
      </c>
      <c r="D409" s="29" t="str">
        <f t="shared" si="6"/>
        <v>134 ft 5.06 in</v>
      </c>
    </row>
    <row r="410" spans="1:4" x14ac:dyDescent="0.25">
      <c r="A410" s="29">
        <v>410</v>
      </c>
      <c r="B410" s="32" t="s">
        <v>502</v>
      </c>
      <c r="C410" s="29">
        <v>1617</v>
      </c>
      <c r="D410" s="29" t="str">
        <f t="shared" si="6"/>
        <v>134 ft 9.00 in</v>
      </c>
    </row>
    <row r="411" spans="1:4" x14ac:dyDescent="0.25">
      <c r="A411" s="29">
        <v>411</v>
      </c>
      <c r="B411" s="32" t="s">
        <v>503</v>
      </c>
      <c r="C411" s="29">
        <v>1620.95</v>
      </c>
      <c r="D411" s="29" t="str">
        <f t="shared" si="6"/>
        <v>135 ft 0.95 in</v>
      </c>
    </row>
    <row r="412" spans="1:4" x14ac:dyDescent="0.25">
      <c r="A412" s="29">
        <v>412</v>
      </c>
      <c r="B412" s="32" t="s">
        <v>504</v>
      </c>
      <c r="C412" s="29">
        <v>1624.89</v>
      </c>
      <c r="D412" s="29" t="str">
        <f t="shared" si="6"/>
        <v>135 ft 4.89 in</v>
      </c>
    </row>
    <row r="413" spans="1:4" x14ac:dyDescent="0.25">
      <c r="A413" s="29">
        <v>413</v>
      </c>
      <c r="B413" s="32" t="s">
        <v>505</v>
      </c>
      <c r="C413" s="29">
        <v>1628.83</v>
      </c>
      <c r="D413" s="29" t="str">
        <f t="shared" si="6"/>
        <v>135 ft 8.83 in</v>
      </c>
    </row>
    <row r="414" spans="1:4" x14ac:dyDescent="0.25">
      <c r="A414" s="29">
        <v>414</v>
      </c>
      <c r="B414" s="32" t="s">
        <v>506</v>
      </c>
      <c r="C414" s="29">
        <v>1632.78</v>
      </c>
      <c r="D414" s="29" t="str">
        <f t="shared" si="6"/>
        <v>136 ft 0.78 in</v>
      </c>
    </row>
    <row r="415" spans="1:4" x14ac:dyDescent="0.25">
      <c r="A415" s="29">
        <v>415</v>
      </c>
      <c r="B415" s="32" t="s">
        <v>507</v>
      </c>
      <c r="C415" s="29">
        <v>1636.72</v>
      </c>
      <c r="D415" s="29" t="str">
        <f t="shared" si="6"/>
        <v>136 ft 4.72 in</v>
      </c>
    </row>
    <row r="416" spans="1:4" x14ac:dyDescent="0.25">
      <c r="A416" s="29">
        <v>416</v>
      </c>
      <c r="B416" s="32" t="s">
        <v>508</v>
      </c>
      <c r="C416" s="29">
        <v>1640.67</v>
      </c>
      <c r="D416" s="29" t="str">
        <f t="shared" si="6"/>
        <v>136 ft 8.67 in</v>
      </c>
    </row>
    <row r="417" spans="1:4" x14ac:dyDescent="0.25">
      <c r="A417" s="29">
        <v>417</v>
      </c>
      <c r="B417" s="32" t="s">
        <v>509</v>
      </c>
      <c r="C417" s="29">
        <v>1644.61</v>
      </c>
      <c r="D417" s="29" t="str">
        <f t="shared" si="6"/>
        <v>137 ft 0.61 in</v>
      </c>
    </row>
    <row r="418" spans="1:4" x14ac:dyDescent="0.25">
      <c r="A418" s="29">
        <v>418</v>
      </c>
      <c r="B418" s="32" t="s">
        <v>510</v>
      </c>
      <c r="C418" s="29">
        <v>1648.55</v>
      </c>
      <c r="D418" s="29" t="str">
        <f t="shared" si="6"/>
        <v>137 ft 4.55 in</v>
      </c>
    </row>
    <row r="419" spans="1:4" x14ac:dyDescent="0.25">
      <c r="A419" s="29">
        <v>419</v>
      </c>
      <c r="B419" s="32" t="s">
        <v>511</v>
      </c>
      <c r="C419" s="29">
        <v>1652.5</v>
      </c>
      <c r="D419" s="29" t="str">
        <f t="shared" si="6"/>
        <v>137 ft 8.50 in</v>
      </c>
    </row>
    <row r="420" spans="1:4" x14ac:dyDescent="0.25">
      <c r="A420" s="29">
        <v>420</v>
      </c>
      <c r="B420" s="32" t="s">
        <v>512</v>
      </c>
      <c r="C420" s="29">
        <v>1656.44</v>
      </c>
      <c r="D420" s="29" t="str">
        <f t="shared" si="6"/>
        <v>138 ft 0.44 in</v>
      </c>
    </row>
    <row r="421" spans="1:4" x14ac:dyDescent="0.25">
      <c r="A421" s="29">
        <v>421</v>
      </c>
      <c r="B421" s="32" t="s">
        <v>513</v>
      </c>
      <c r="C421" s="29">
        <v>1660.38</v>
      </c>
      <c r="D421" s="29" t="str">
        <f t="shared" si="6"/>
        <v>138 ft 4.38 in</v>
      </c>
    </row>
    <row r="422" spans="1:4" x14ac:dyDescent="0.25">
      <c r="A422" s="29">
        <v>422</v>
      </c>
      <c r="B422" s="32" t="s">
        <v>514</v>
      </c>
      <c r="C422" s="29">
        <v>1664.33</v>
      </c>
      <c r="D422" s="29" t="str">
        <f t="shared" si="6"/>
        <v>138 ft 8.33 in</v>
      </c>
    </row>
    <row r="423" spans="1:4" x14ac:dyDescent="0.25">
      <c r="A423" s="29">
        <v>423</v>
      </c>
      <c r="B423" s="32" t="s">
        <v>515</v>
      </c>
      <c r="C423" s="29">
        <v>1668.27</v>
      </c>
      <c r="D423" s="29" t="str">
        <f t="shared" si="6"/>
        <v>139 ft 0.27 in</v>
      </c>
    </row>
    <row r="424" spans="1:4" x14ac:dyDescent="0.25">
      <c r="A424" s="29">
        <v>424</v>
      </c>
      <c r="B424" s="32" t="s">
        <v>516</v>
      </c>
      <c r="C424" s="29">
        <v>1672.22</v>
      </c>
      <c r="D424" s="29" t="str">
        <f t="shared" si="6"/>
        <v>139 ft 4.22 in</v>
      </c>
    </row>
    <row r="425" spans="1:4" x14ac:dyDescent="0.25">
      <c r="A425" s="29">
        <v>425</v>
      </c>
      <c r="B425" s="32" t="s">
        <v>517</v>
      </c>
      <c r="C425" s="29">
        <v>1676.16</v>
      </c>
      <c r="D425" s="29" t="str">
        <f t="shared" si="6"/>
        <v>139 ft 8.16 in</v>
      </c>
    </row>
    <row r="426" spans="1:4" x14ac:dyDescent="0.25">
      <c r="A426" s="29">
        <v>426</v>
      </c>
      <c r="B426" s="32" t="s">
        <v>518</v>
      </c>
      <c r="C426" s="29">
        <v>1680.1</v>
      </c>
      <c r="D426" s="29" t="str">
        <f t="shared" si="6"/>
        <v>140 ft 0.10 in</v>
      </c>
    </row>
    <row r="427" spans="1:4" x14ac:dyDescent="0.25">
      <c r="A427" s="35">
        <v>427</v>
      </c>
      <c r="B427" s="34" t="s">
        <v>519</v>
      </c>
      <c r="C427" s="35">
        <v>1684.05</v>
      </c>
      <c r="D427" s="35" t="str">
        <f t="shared" si="6"/>
        <v>140 ft 4.05 in</v>
      </c>
    </row>
    <row r="428" spans="1:4" x14ac:dyDescent="0.25">
      <c r="A428" s="29">
        <v>428</v>
      </c>
      <c r="B428" s="32" t="s">
        <v>519</v>
      </c>
      <c r="C428" s="29">
        <v>1687.99</v>
      </c>
      <c r="D428" s="29" t="str">
        <f t="shared" si="6"/>
        <v>140 ft 7.99 in</v>
      </c>
    </row>
    <row r="429" spans="1:4" x14ac:dyDescent="0.25">
      <c r="A429" s="29">
        <v>429</v>
      </c>
      <c r="B429" s="32" t="s">
        <v>520</v>
      </c>
      <c r="C429" s="29">
        <v>1691.94</v>
      </c>
      <c r="D429" s="29" t="str">
        <f t="shared" si="6"/>
        <v>140 ft 11.94 in</v>
      </c>
    </row>
    <row r="430" spans="1:4" x14ac:dyDescent="0.25">
      <c r="A430" s="29">
        <v>430</v>
      </c>
      <c r="B430" s="32" t="s">
        <v>521</v>
      </c>
      <c r="C430" s="29">
        <v>1695.88</v>
      </c>
      <c r="D430" s="29" t="str">
        <f t="shared" si="6"/>
        <v>141 ft 3.88 in</v>
      </c>
    </row>
    <row r="431" spans="1:4" x14ac:dyDescent="0.25">
      <c r="A431" s="29">
        <v>431</v>
      </c>
      <c r="B431" s="32" t="s">
        <v>522</v>
      </c>
      <c r="C431" s="29">
        <v>1699.82</v>
      </c>
      <c r="D431" s="29" t="str">
        <f t="shared" si="6"/>
        <v>141 ft 7.82 in</v>
      </c>
    </row>
    <row r="432" spans="1:4" x14ac:dyDescent="0.25">
      <c r="A432" s="29">
        <v>432</v>
      </c>
      <c r="B432" s="32" t="s">
        <v>523</v>
      </c>
      <c r="C432" s="29">
        <v>1703.77</v>
      </c>
      <c r="D432" s="29" t="str">
        <f t="shared" si="6"/>
        <v>141 ft 11.77 in</v>
      </c>
    </row>
    <row r="433" spans="1:4" x14ac:dyDescent="0.25">
      <c r="A433" s="29">
        <v>433</v>
      </c>
      <c r="B433" s="32" t="s">
        <v>524</v>
      </c>
      <c r="C433" s="29">
        <v>1707.71</v>
      </c>
      <c r="D433" s="29" t="str">
        <f t="shared" si="6"/>
        <v>142 ft 3.71 in</v>
      </c>
    </row>
    <row r="434" spans="1:4" x14ac:dyDescent="0.25">
      <c r="A434" s="29">
        <v>434</v>
      </c>
      <c r="B434" s="32" t="s">
        <v>525</v>
      </c>
      <c r="C434" s="29">
        <v>1711.66</v>
      </c>
      <c r="D434" s="29" t="str">
        <f t="shared" si="6"/>
        <v>142 ft 7.66 in</v>
      </c>
    </row>
    <row r="435" spans="1:4" x14ac:dyDescent="0.25">
      <c r="A435" s="29">
        <v>435</v>
      </c>
      <c r="B435" s="32" t="s">
        <v>526</v>
      </c>
      <c r="C435" s="29">
        <v>1715.6</v>
      </c>
      <c r="D435" s="29" t="str">
        <f t="shared" si="6"/>
        <v>142 ft 11.60 in</v>
      </c>
    </row>
    <row r="436" spans="1:4" x14ac:dyDescent="0.25">
      <c r="A436" s="29">
        <v>436</v>
      </c>
      <c r="B436" s="32" t="s">
        <v>527</v>
      </c>
      <c r="C436" s="29">
        <v>1719.54</v>
      </c>
      <c r="D436" s="29" t="str">
        <f t="shared" si="6"/>
        <v>143 ft 3.54 in</v>
      </c>
    </row>
    <row r="437" spans="1:4" x14ac:dyDescent="0.25">
      <c r="A437" s="29">
        <v>437</v>
      </c>
      <c r="B437" s="32" t="s">
        <v>528</v>
      </c>
      <c r="C437" s="29">
        <v>1723.49</v>
      </c>
      <c r="D437" s="29" t="str">
        <f t="shared" si="6"/>
        <v>143 ft 7.49 in</v>
      </c>
    </row>
    <row r="438" spans="1:4" x14ac:dyDescent="0.25">
      <c r="A438" s="29">
        <v>438</v>
      </c>
      <c r="B438" s="32" t="s">
        <v>529</v>
      </c>
      <c r="C438" s="29">
        <v>1727.43</v>
      </c>
      <c r="D438" s="29" t="str">
        <f t="shared" si="6"/>
        <v>143 ft 11.43 in</v>
      </c>
    </row>
    <row r="439" spans="1:4" x14ac:dyDescent="0.25">
      <c r="A439" s="29">
        <v>439</v>
      </c>
      <c r="B439" s="32" t="s">
        <v>530</v>
      </c>
      <c r="C439" s="29">
        <v>1731.38</v>
      </c>
      <c r="D439" s="29" t="str">
        <f t="shared" si="6"/>
        <v>144 ft 3.38 in</v>
      </c>
    </row>
    <row r="440" spans="1:4" x14ac:dyDescent="0.25">
      <c r="A440" s="29">
        <v>440</v>
      </c>
      <c r="B440" s="32" t="s">
        <v>531</v>
      </c>
      <c r="C440" s="29">
        <v>1735.32</v>
      </c>
      <c r="D440" s="29" t="str">
        <f t="shared" si="6"/>
        <v>144 ft 7.32 in</v>
      </c>
    </row>
    <row r="441" spans="1:4" x14ac:dyDescent="0.25">
      <c r="A441" s="29">
        <v>441</v>
      </c>
      <c r="B441" s="32" t="s">
        <v>532</v>
      </c>
      <c r="C441" s="29">
        <v>1739.26</v>
      </c>
      <c r="D441" s="29" t="str">
        <f t="shared" si="6"/>
        <v>144 ft 11.26 in</v>
      </c>
    </row>
    <row r="442" spans="1:4" x14ac:dyDescent="0.25">
      <c r="A442" s="29">
        <v>442</v>
      </c>
      <c r="B442" s="32" t="s">
        <v>533</v>
      </c>
      <c r="C442" s="29">
        <v>1743.21</v>
      </c>
      <c r="D442" s="29" t="str">
        <f t="shared" si="6"/>
        <v>145 ft 3.21 in</v>
      </c>
    </row>
    <row r="443" spans="1:4" x14ac:dyDescent="0.25">
      <c r="A443" s="29">
        <v>443</v>
      </c>
      <c r="B443" s="32" t="s">
        <v>534</v>
      </c>
      <c r="C443" s="29">
        <v>1747.15</v>
      </c>
      <c r="D443" s="29" t="str">
        <f t="shared" si="6"/>
        <v>145 ft 7.15 in</v>
      </c>
    </row>
    <row r="444" spans="1:4" x14ac:dyDescent="0.25">
      <c r="A444" s="29">
        <v>444</v>
      </c>
      <c r="B444" s="32" t="s">
        <v>535</v>
      </c>
      <c r="C444" s="29">
        <v>1751.09</v>
      </c>
      <c r="D444" s="29" t="str">
        <f t="shared" si="6"/>
        <v>145 ft 11.09 in</v>
      </c>
    </row>
    <row r="445" spans="1:4" x14ac:dyDescent="0.25">
      <c r="A445" s="29">
        <v>445</v>
      </c>
      <c r="B445" s="32" t="s">
        <v>536</v>
      </c>
      <c r="C445" s="29">
        <v>1755.04</v>
      </c>
      <c r="D445" s="29" t="str">
        <f t="shared" si="6"/>
        <v>146 ft 3.04 in</v>
      </c>
    </row>
    <row r="446" spans="1:4" x14ac:dyDescent="0.25">
      <c r="A446" s="29">
        <v>446</v>
      </c>
      <c r="B446" s="32" t="s">
        <v>537</v>
      </c>
      <c r="C446" s="29">
        <v>1758.98</v>
      </c>
      <c r="D446" s="29" t="str">
        <f t="shared" si="6"/>
        <v>146 ft 6.98 in</v>
      </c>
    </row>
    <row r="447" spans="1:4" x14ac:dyDescent="0.25">
      <c r="A447" s="29">
        <v>447</v>
      </c>
      <c r="B447" s="32" t="s">
        <v>538</v>
      </c>
      <c r="C447" s="29">
        <v>1762.93</v>
      </c>
      <c r="D447" s="29" t="str">
        <f t="shared" si="6"/>
        <v>146 ft 10.93 in</v>
      </c>
    </row>
    <row r="448" spans="1:4" x14ac:dyDescent="0.25">
      <c r="A448" s="29">
        <v>448</v>
      </c>
      <c r="B448" s="32" t="s">
        <v>539</v>
      </c>
      <c r="C448" s="29">
        <v>1766.87</v>
      </c>
      <c r="D448" s="29" t="str">
        <f t="shared" si="6"/>
        <v>147 ft 2.87 in</v>
      </c>
    </row>
    <row r="449" spans="1:4" x14ac:dyDescent="0.25">
      <c r="A449" s="29">
        <v>449</v>
      </c>
      <c r="B449" s="32" t="s">
        <v>540</v>
      </c>
      <c r="C449" s="29">
        <v>1770.81</v>
      </c>
      <c r="D449" s="29" t="str">
        <f t="shared" si="6"/>
        <v>147 ft 6.81 in</v>
      </c>
    </row>
    <row r="450" spans="1:4" x14ac:dyDescent="0.25">
      <c r="A450" s="29">
        <v>450</v>
      </c>
      <c r="B450" s="32" t="s">
        <v>541</v>
      </c>
      <c r="C450" s="29">
        <v>1774.76</v>
      </c>
      <c r="D450" s="29" t="str">
        <f t="shared" ref="D450:D456" si="7">INT(C450/12) &amp; " ft " &amp; TEXT(MOD(C450,12), "0.00") &amp; " in"</f>
        <v>147 ft 10.76 in</v>
      </c>
    </row>
    <row r="451" spans="1:4" x14ac:dyDescent="0.25">
      <c r="A451" s="29">
        <v>451</v>
      </c>
      <c r="B451" s="32" t="s">
        <v>542</v>
      </c>
      <c r="C451" s="29">
        <v>1778.7</v>
      </c>
      <c r="D451" s="29" t="str">
        <f t="shared" si="7"/>
        <v>148 ft 2.70 in</v>
      </c>
    </row>
    <row r="452" spans="1:4" x14ac:dyDescent="0.25">
      <c r="A452" s="29">
        <v>452</v>
      </c>
      <c r="B452" s="32" t="s">
        <v>543</v>
      </c>
      <c r="C452" s="29">
        <v>1782.65</v>
      </c>
      <c r="D452" s="29" t="str">
        <f t="shared" si="7"/>
        <v>148 ft 6.65 in</v>
      </c>
    </row>
    <row r="453" spans="1:4" x14ac:dyDescent="0.25">
      <c r="A453" s="29">
        <v>453</v>
      </c>
      <c r="B453" s="32" t="s">
        <v>544</v>
      </c>
      <c r="C453" s="29">
        <v>1786.59</v>
      </c>
      <c r="D453" s="29" t="str">
        <f t="shared" si="7"/>
        <v>148 ft 10.59 in</v>
      </c>
    </row>
    <row r="454" spans="1:4" x14ac:dyDescent="0.25">
      <c r="A454" s="29">
        <v>454</v>
      </c>
      <c r="B454" s="32" t="s">
        <v>545</v>
      </c>
      <c r="C454" s="29">
        <v>1790.53</v>
      </c>
      <c r="D454" s="29" t="str">
        <f t="shared" si="7"/>
        <v>149 ft 2.53 in</v>
      </c>
    </row>
    <row r="455" spans="1:4" x14ac:dyDescent="0.25">
      <c r="A455" s="29">
        <v>455</v>
      </c>
      <c r="B455" s="32" t="s">
        <v>546</v>
      </c>
      <c r="C455" s="29">
        <v>1794.48</v>
      </c>
      <c r="D455" s="29" t="str">
        <f t="shared" si="7"/>
        <v>149 ft 6.48 in</v>
      </c>
    </row>
    <row r="456" spans="1:4" x14ac:dyDescent="0.25">
      <c r="A456" s="29">
        <v>456</v>
      </c>
      <c r="B456" s="32" t="s">
        <v>547</v>
      </c>
      <c r="C456" s="29">
        <v>1798.42</v>
      </c>
      <c r="D456" s="29" t="str">
        <f t="shared" si="7"/>
        <v>149 ft 10.42 in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DD61-828B-4086-82FB-F39ACE9A0E73}">
  <sheetPr codeName="Sheet13"/>
  <dimension ref="A1"/>
  <sheetViews>
    <sheetView zoomScaleNormal="100" workbookViewId="0">
      <selection activeCell="T57" sqref="T57"/>
    </sheetView>
  </sheetViews>
  <sheetFormatPr defaultRowHeight="15" x14ac:dyDescent="0.25"/>
  <cols>
    <col min="1" max="2" width="10.28515625" bestFit="1" customWidth="1"/>
  </cols>
  <sheetData>
    <row r="1" spans="1:1" x14ac:dyDescent="0.25">
      <c r="A1" t="s">
        <v>96</v>
      </c>
    </row>
  </sheetData>
  <sheetProtection algorithmName="SHA-512" hashValue="2nIF0WF2K9ZBVKS85LPipELnBQU8jmAxC2l7It/eyKhLY7+g4u8DylKVHjbZccidV35hgQWY4tMgtj9K8iXtjA==" saltValue="6qVBf3a7/SKwb8ykQ6M/W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30</vt:i4>
      </vt:variant>
    </vt:vector>
  </HeadingPairs>
  <TitlesOfParts>
    <vt:vector size="92" baseType="lpstr">
      <vt:lpstr>Run1</vt:lpstr>
      <vt:lpstr>CalcRun1</vt:lpstr>
      <vt:lpstr>Run2</vt:lpstr>
      <vt:lpstr>CalcRun2</vt:lpstr>
      <vt:lpstr>Run3</vt:lpstr>
      <vt:lpstr>CalcRun3</vt:lpstr>
      <vt:lpstr>Run4</vt:lpstr>
      <vt:lpstr>CalcRun4</vt:lpstr>
      <vt:lpstr>Run5</vt:lpstr>
      <vt:lpstr>CalcRun5</vt:lpstr>
      <vt:lpstr>Run6</vt:lpstr>
      <vt:lpstr>CalcRun6</vt:lpstr>
      <vt:lpstr>Run7</vt:lpstr>
      <vt:lpstr>CalcRun7</vt:lpstr>
      <vt:lpstr>Run8</vt:lpstr>
      <vt:lpstr>CalcRun8</vt:lpstr>
      <vt:lpstr>Run9</vt:lpstr>
      <vt:lpstr>CalcRun9</vt:lpstr>
      <vt:lpstr>Run10</vt:lpstr>
      <vt:lpstr>CalcRun10</vt:lpstr>
      <vt:lpstr>Run11</vt:lpstr>
      <vt:lpstr>CalcRun11</vt:lpstr>
      <vt:lpstr>Run12</vt:lpstr>
      <vt:lpstr>CalcRun12</vt:lpstr>
      <vt:lpstr>Run13</vt:lpstr>
      <vt:lpstr>CalcRun13</vt:lpstr>
      <vt:lpstr>Run14</vt:lpstr>
      <vt:lpstr>CalcRun14</vt:lpstr>
      <vt:lpstr>Run15</vt:lpstr>
      <vt:lpstr>CalcRun15</vt:lpstr>
      <vt:lpstr>Run16</vt:lpstr>
      <vt:lpstr>CalcRun16</vt:lpstr>
      <vt:lpstr>Run17</vt:lpstr>
      <vt:lpstr>CalcRun17</vt:lpstr>
      <vt:lpstr>Run18</vt:lpstr>
      <vt:lpstr>CalcRun18</vt:lpstr>
      <vt:lpstr>Run19</vt:lpstr>
      <vt:lpstr>CalcRun19</vt:lpstr>
      <vt:lpstr>Run20</vt:lpstr>
      <vt:lpstr>CalcRun20</vt:lpstr>
      <vt:lpstr>Run21</vt:lpstr>
      <vt:lpstr>CalcRun21</vt:lpstr>
      <vt:lpstr>Run22</vt:lpstr>
      <vt:lpstr>CalcRun22</vt:lpstr>
      <vt:lpstr>Run23</vt:lpstr>
      <vt:lpstr>CalcRun23</vt:lpstr>
      <vt:lpstr>Run24</vt:lpstr>
      <vt:lpstr>CalcRun24</vt:lpstr>
      <vt:lpstr>Run25</vt:lpstr>
      <vt:lpstr>CalcRun25</vt:lpstr>
      <vt:lpstr>Run26</vt:lpstr>
      <vt:lpstr>CalcRun26</vt:lpstr>
      <vt:lpstr>Run27</vt:lpstr>
      <vt:lpstr>CalcRun27</vt:lpstr>
      <vt:lpstr>Run28</vt:lpstr>
      <vt:lpstr>CalcRun28</vt:lpstr>
      <vt:lpstr>Run29</vt:lpstr>
      <vt:lpstr>CalcRun29</vt:lpstr>
      <vt:lpstr>Run30</vt:lpstr>
      <vt:lpstr>CalcRun30</vt:lpstr>
      <vt:lpstr>SectionLookUp</vt:lpstr>
      <vt:lpstr>Log</vt:lpstr>
      <vt:lpstr>'Run1'!Print_Area</vt:lpstr>
      <vt:lpstr>'Run10'!Print_Area</vt:lpstr>
      <vt:lpstr>'Run11'!Print_Area</vt:lpstr>
      <vt:lpstr>'Run12'!Print_Area</vt:lpstr>
      <vt:lpstr>'Run13'!Print_Area</vt:lpstr>
      <vt:lpstr>'Run14'!Print_Area</vt:lpstr>
      <vt:lpstr>'Run15'!Print_Area</vt:lpstr>
      <vt:lpstr>'Run16'!Print_Area</vt:lpstr>
      <vt:lpstr>'Run17'!Print_Area</vt:lpstr>
      <vt:lpstr>'Run18'!Print_Area</vt:lpstr>
      <vt:lpstr>'Run19'!Print_Area</vt:lpstr>
      <vt:lpstr>'Run2'!Print_Area</vt:lpstr>
      <vt:lpstr>'Run20'!Print_Area</vt:lpstr>
      <vt:lpstr>'Run21'!Print_Area</vt:lpstr>
      <vt:lpstr>'Run22'!Print_Area</vt:lpstr>
      <vt:lpstr>'Run23'!Print_Area</vt:lpstr>
      <vt:lpstr>'Run24'!Print_Area</vt:lpstr>
      <vt:lpstr>'Run25'!Print_Area</vt:lpstr>
      <vt:lpstr>'Run26'!Print_Area</vt:lpstr>
      <vt:lpstr>'Run27'!Print_Area</vt:lpstr>
      <vt:lpstr>'Run28'!Print_Area</vt:lpstr>
      <vt:lpstr>'Run29'!Print_Area</vt:lpstr>
      <vt:lpstr>'Run3'!Print_Area</vt:lpstr>
      <vt:lpstr>'Run30'!Print_Area</vt:lpstr>
      <vt:lpstr>'Run4'!Print_Area</vt:lpstr>
      <vt:lpstr>'Run5'!Print_Area</vt:lpstr>
      <vt:lpstr>'Run6'!Print_Area</vt:lpstr>
      <vt:lpstr>'Run7'!Print_Area</vt:lpstr>
      <vt:lpstr>'Run8'!Print_Area</vt:lpstr>
      <vt:lpstr>'Run9'!Print_Area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Tiongson</dc:creator>
  <cp:keywords/>
  <dc:description/>
  <cp:lastModifiedBy>Brandon Nguyen</cp:lastModifiedBy>
  <cp:revision/>
  <cp:lastPrinted>2025-01-10T23:10:42Z</cp:lastPrinted>
  <dcterms:created xsi:type="dcterms:W3CDTF">2023-01-30T17:06:59Z</dcterms:created>
  <dcterms:modified xsi:type="dcterms:W3CDTF">2025-02-11T16:39:49Z</dcterms:modified>
  <cp:category/>
  <cp:contentStatus/>
</cp:coreProperties>
</file>